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/>
  </bookViews>
  <sheets>
    <sheet name="CHI TIEU NGANH" sheetId="6" r:id="rId1"/>
    <sheet name="CHI TIEU CHU YEU QDUB (2)" sheetId="7" r:id="rId2"/>
    <sheet name="CHUA CO TKCHI TIEU CHU YEU QDUB" sheetId="4" state="hidden" r:id="rId3"/>
    <sheet name="CHI TIEU RAC THAI" sheetId="8" state="hidden" r:id="rId4"/>
  </sheets>
  <definedNames>
    <definedName name="_xlnm.Print_Titles" localSheetId="1">'CHI TIEU CHU YEU QDUB (2)'!$3:$4</definedName>
    <definedName name="_xlnm.Print_Titles" localSheetId="0">'CHI TIEU NGANH'!$3:$4</definedName>
    <definedName name="_xlnm.Print_Titles" localSheetId="2">'CHUA CO TKCHI TIEU CHU YEU QDUB'!$3:$4</definedName>
  </definedNames>
  <calcPr calcId="144525"/>
</workbook>
</file>

<file path=xl/calcChain.xml><?xml version="1.0" encoding="utf-8"?>
<calcChain xmlns="http://schemas.openxmlformats.org/spreadsheetml/2006/main">
  <c r="H18" i="7" l="1"/>
  <c r="G24" i="7" l="1"/>
  <c r="H23" i="6" l="1"/>
  <c r="G23" i="6"/>
  <c r="G28" i="7" l="1"/>
  <c r="G20" i="7" l="1"/>
  <c r="J17" i="8" l="1"/>
  <c r="K17" i="8" s="1"/>
  <c r="I17" i="8"/>
  <c r="G17" i="8"/>
  <c r="H17" i="8" s="1"/>
  <c r="F17" i="8"/>
  <c r="D17" i="8"/>
  <c r="C17" i="8"/>
  <c r="K16" i="8"/>
  <c r="H16" i="8"/>
  <c r="E16" i="8"/>
  <c r="K15" i="8"/>
  <c r="H15" i="8"/>
  <c r="E15" i="8"/>
  <c r="K14" i="8"/>
  <c r="H14" i="8"/>
  <c r="E14" i="8"/>
  <c r="K12" i="8"/>
  <c r="H12" i="8"/>
  <c r="E12" i="8"/>
  <c r="K11" i="8"/>
  <c r="H11" i="8"/>
  <c r="E11" i="8"/>
  <c r="K10" i="8"/>
  <c r="H10" i="8"/>
  <c r="E10" i="8"/>
  <c r="K9" i="8"/>
  <c r="H9" i="8"/>
  <c r="E9" i="8"/>
  <c r="K8" i="8"/>
  <c r="H8" i="8"/>
  <c r="E8" i="8"/>
  <c r="K7" i="8"/>
  <c r="H7" i="8"/>
  <c r="E7" i="8"/>
  <c r="K6" i="8"/>
  <c r="K13" i="8" s="1"/>
  <c r="H6" i="8"/>
  <c r="E6" i="8"/>
  <c r="K18" i="7" l="1"/>
  <c r="J11" i="7" l="1"/>
  <c r="L11" i="7"/>
  <c r="J9" i="7"/>
  <c r="J15" i="7"/>
  <c r="J7" i="7"/>
  <c r="G18" i="7" l="1"/>
  <c r="H14" i="7"/>
  <c r="G14" i="7"/>
  <c r="H8" i="7"/>
  <c r="G8" i="7"/>
  <c r="G6" i="7"/>
  <c r="G10" i="7" l="1"/>
  <c r="K18" i="4"/>
  <c r="G18" i="4" l="1"/>
  <c r="J14" i="4" l="1"/>
  <c r="J10" i="4"/>
  <c r="J8" i="4"/>
  <c r="J7" i="4"/>
  <c r="E8" i="6" l="1"/>
</calcChain>
</file>

<file path=xl/sharedStrings.xml><?xml version="1.0" encoding="utf-8"?>
<sst xmlns="http://schemas.openxmlformats.org/spreadsheetml/2006/main" count="292" uniqueCount="122">
  <si>
    <t>STT</t>
  </si>
  <si>
    <t>CHỈ TIÊU</t>
  </si>
  <si>
    <t>ĐVT</t>
  </si>
  <si>
    <t>I</t>
  </si>
  <si>
    <t>%</t>
  </si>
  <si>
    <t>người</t>
  </si>
  <si>
    <t>CHỈ TIÊU KINH TẾ</t>
  </si>
  <si>
    <t>ha</t>
  </si>
  <si>
    <t>II</t>
  </si>
  <si>
    <t>lao động</t>
  </si>
  <si>
    <t>- Số bác sĩ</t>
  </si>
  <si>
    <t>giường</t>
  </si>
  <si>
    <t xml:space="preserve"> * Tổng giá trị sản xuất (giá 2010) tăng</t>
  </si>
  <si>
    <t xml:space="preserve"> Giá trị sản xuất Nông - lâm - thủy sản tăng </t>
  </si>
  <si>
    <t xml:space="preserve"> Giá trị sản xuất Công nghiệp - xây dựng tăng </t>
  </si>
  <si>
    <t>- Công nghiệp</t>
  </si>
  <si>
    <t>- Xây dựng</t>
  </si>
  <si>
    <t xml:space="preserve">Giá trị sản xuất Thương mại, dịch vụ tăng </t>
  </si>
  <si>
    <t>Giá trị sản phẩm thu hoạch bình quân trên 01 ha đất trồng trọt</t>
  </si>
  <si>
    <t>triệu đồng</t>
  </si>
  <si>
    <t xml:space="preserve">Thu ngân sách nhà nước trên địa bàn tăng </t>
  </si>
  <si>
    <t>CHỈ TIÊU XÃ HỘI-MÔI TRƯỜNG</t>
  </si>
  <si>
    <t xml:space="preserve">Số lao động có việc làm tăng thêm </t>
  </si>
  <si>
    <t xml:space="preserve">Số bác sĩ, số giường bệnh bình quân trên vạn dân </t>
  </si>
  <si>
    <t>- Số giường bệnh</t>
  </si>
  <si>
    <r>
      <t xml:space="preserve">Tỷ lệ trẻ em dưới 5 tuổi suy dinh dưỡng </t>
    </r>
    <r>
      <rPr>
        <b/>
        <i/>
        <sz val="11"/>
        <rFont val="Times New Roman"/>
        <family val="1"/>
      </rPr>
      <t>(thấp còi)</t>
    </r>
  </si>
  <si>
    <t>Duy trì số xã được công nhận tiêu chí nông thôn mới</t>
  </si>
  <si>
    <t>xã</t>
  </si>
  <si>
    <t xml:space="preserve"> - Số xã đạt chuẩn nông thôn mới nâng cao</t>
  </si>
  <si>
    <t>Tỷ lệ hộ nghèo giảm</t>
  </si>
  <si>
    <t xml:space="preserve"> Số hộ dân tham gia dịch vụ thu gom rác/tổng số hộ dân khu vực đô thị </t>
  </si>
  <si>
    <t>Tỷ lệ hộ dân sử dụng nước sạch</t>
  </si>
  <si>
    <t xml:space="preserve"> - Đô thị </t>
  </si>
  <si>
    <t xml:space="preserve"> - Nông thôn</t>
  </si>
  <si>
    <t xml:space="preserve">Diện tích gieo trồng cây hàng năm </t>
  </si>
  <si>
    <t>Diện tích cây lâu năm</t>
  </si>
  <si>
    <t>Số lượng gia súc, gia cầm và vật nuôi khác</t>
  </si>
  <si>
    <t>3.1</t>
  </si>
  <si>
    <t xml:space="preserve"> - Đàn trâu</t>
  </si>
  <si>
    <t>3.2</t>
  </si>
  <si>
    <t xml:space="preserve"> - Đàn bò</t>
  </si>
  <si>
    <t xml:space="preserve"> - Bò thịt</t>
  </si>
  <si>
    <t xml:space="preserve"> - Bò sữa</t>
  </si>
  <si>
    <t>3.3</t>
  </si>
  <si>
    <t xml:space="preserve"> - Đàn heo</t>
  </si>
  <si>
    <t>3.4</t>
  </si>
  <si>
    <t xml:space="preserve"> - Đàn gia cầm</t>
  </si>
  <si>
    <t>Số doanh nghiệp, lao động trong DN ngành công nghiệp</t>
  </si>
  <si>
    <t xml:space="preserve"> - Số doanh nghiệp tăng </t>
  </si>
  <si>
    <t xml:space="preserve"> - Số lao động giảm </t>
  </si>
  <si>
    <t>Số doanh nghiệp, lao động của DN ngành thương mại - dịch vụ</t>
  </si>
  <si>
    <t xml:space="preserve"> - Số lao động tăng bình quân hàng năm</t>
  </si>
  <si>
    <t>CHỈ TIÊU XÃ HỘI</t>
  </si>
  <si>
    <t xml:space="preserve"> - Bảo hiểm y tế</t>
  </si>
  <si>
    <t>con</t>
  </si>
  <si>
    <t>doanh nghiệp</t>
  </si>
  <si>
    <t>Ước thực hiện</t>
  </si>
  <si>
    <t>Kế hoạch</t>
  </si>
  <si>
    <t>So sánh (%)</t>
  </si>
  <si>
    <t>Thực hiện so KH (%)</t>
  </si>
  <si>
    <t>Thực hiện so CK (%)</t>
  </si>
  <si>
    <t>tỷ đồng</t>
  </si>
  <si>
    <t>Thu ngân sách nhà nước trên địa bàn</t>
  </si>
  <si>
    <t xml:space="preserve">Giá trị sản xuất Thương mại, dịch vụ </t>
  </si>
  <si>
    <t xml:space="preserve"> Giá trị sản xuất Công nghiệp - xây dựng</t>
  </si>
  <si>
    <t xml:space="preserve"> Giá trị sản xuất Nông - lâm - thủy sản</t>
  </si>
  <si>
    <t>Ghi chú</t>
  </si>
  <si>
    <t>Duy trì</t>
  </si>
  <si>
    <t>Theo quy định CV 1438/UBND đánh giá năm không đánh giá quý</t>
  </si>
  <si>
    <t>Thực hiện 6 tháng năm 2021</t>
  </si>
  <si>
    <r>
      <t xml:space="preserve">PHỤ LỤC I. CÁC CHỈ TIÊU  KINH TẾ - XÃ HỘI CHỦ YẾU NĂM 2022 TRÊN ĐỊA BÀN
</t>
    </r>
    <r>
      <rPr>
        <i/>
        <sz val="14"/>
        <rFont val="Times New Roman"/>
        <family val="1"/>
        <charset val="163"/>
      </rPr>
      <t xml:space="preserve">(Kèm theo Báo cáo </t>
    </r>
    <r>
      <rPr>
        <i/>
        <sz val="14"/>
        <color indexed="10"/>
        <rFont val="Times New Roman"/>
        <family val="1"/>
      </rPr>
      <t>số         /BC-UBND ngày   /      /2022 của Ủy ban Nhân dân Thành phố)</t>
    </r>
  </si>
  <si>
    <t>Ước thực hiện 6 tháng năm 2022</t>
  </si>
  <si>
    <t>Số người đóng BHYT</t>
  </si>
  <si>
    <t>Thực hiện 9 tháng năm 2021</t>
  </si>
  <si>
    <t>Ước thực hiện 9 tháng năm 2022</t>
  </si>
  <si>
    <t xml:space="preserve">BẢNG TỶ LỆ VẬN ĐỘNG CÁ NHÂN, HỘ GIA ĐÌNH ĐĂNG KÝ THU GOM, VẬN CHUYỂN RÁC THẢI SINH HOẠT </t>
  </si>
  <si>
    <t>Stt</t>
  </si>
  <si>
    <t>Địa phương</t>
  </si>
  <si>
    <t>Chỉ tiêu giao theo PA 06</t>
  </si>
  <si>
    <t>Địa phương rà soát, vận động thực tế</t>
  </si>
  <si>
    <t>Đánh giá thay đổi</t>
  </si>
  <si>
    <t>Thống kê (theo nguồn)</t>
  </si>
  <si>
    <t>Đăng ký</t>
  </si>
  <si>
    <t>Tỷ lệ (%)</t>
  </si>
  <si>
    <t>Tháng 6</t>
  </si>
  <si>
    <t>Tháng 9</t>
  </si>
  <si>
    <t>Thống kê</t>
  </si>
  <si>
    <t>Phường 1</t>
  </si>
  <si>
    <t xml:space="preserve">Giảm </t>
  </si>
  <si>
    <t>Có thể hộ KD nhỏ, lẻ đăng ký đối tượng khác (P1 chưa thống kê cụ thể)</t>
  </si>
  <si>
    <t>Phường 2</t>
  </si>
  <si>
    <t>Tăng</t>
  </si>
  <si>
    <t>Trừ số lượng thống kê hộ KD, Cty, BV…</t>
  </si>
  <si>
    <t>Phường 3</t>
  </si>
  <si>
    <t>_</t>
  </si>
  <si>
    <t>Tăng số lượng TK, số lượng đăng ký</t>
  </si>
  <si>
    <t>Phường IV</t>
  </si>
  <si>
    <t>Phường Ninh Thạnh</t>
  </si>
  <si>
    <t>Tăng số lượng đăng ký</t>
  </si>
  <si>
    <t>Phường Ninh Sơn</t>
  </si>
  <si>
    <t>Không thay đổi</t>
  </si>
  <si>
    <t>Phường Hiệp Ninh</t>
  </si>
  <si>
    <t>Giảm số lượng TK, số lượng đăng ký</t>
  </si>
  <si>
    <t>Tổng bình quân các phường (khu vực nội thị)</t>
  </si>
  <si>
    <t>Xã Thạnh Tân</t>
  </si>
  <si>
    <t>Xã Tân Bình</t>
  </si>
  <si>
    <t>Xã Bình Minh</t>
  </si>
  <si>
    <t>Tổng cộng</t>
  </si>
  <si>
    <t>(Báo cáo thống kê đến ngày 05/9/2022)</t>
  </si>
  <si>
    <t>Phấn đấu tăng thêm tỷ lệ 8,38%</t>
  </si>
  <si>
    <t>Lao động</t>
  </si>
  <si>
    <t>Y tế (VPUB)</t>
  </si>
  <si>
    <t>Kinh tế</t>
  </si>
  <si>
    <t>QLĐT</t>
  </si>
  <si>
    <t>Chỉ tiêu ngược nên lấy KH/TH*100</t>
  </si>
  <si>
    <t xml:space="preserve">Theo Công văn 1438/UBND-TKTH ngày 03/7/2020 của UBND tỉnh  thì chỉ tiêu này kỳ báo cáo năm </t>
  </si>
  <si>
    <t>87,8</t>
  </si>
  <si>
    <t>115,27</t>
  </si>
  <si>
    <t>112,38</t>
  </si>
  <si>
    <t xml:space="preserve">Theo Công văn 1438/UBND-TKTH ngày 03/7/2020 của UBND tỉnh thì chỉ tiêu này kỳ báo cáo năm </t>
  </si>
  <si>
    <r>
      <t xml:space="preserve">PHỤ LỤC I. CÁC CHỈ TIÊU  KINH TẾ - XÃ HỘI CHỦ YẾU NĂM 2022 TRÊN ĐỊA BÀN
</t>
    </r>
    <r>
      <rPr>
        <i/>
        <sz val="14"/>
        <rFont val="Times New Roman"/>
        <family val="1"/>
        <charset val="163"/>
      </rPr>
      <t xml:space="preserve">(Kèm theo Báo cáo </t>
    </r>
    <r>
      <rPr>
        <i/>
        <sz val="14"/>
        <rFont val="Times New Roman"/>
        <family val="1"/>
      </rPr>
      <t>số 503/BC-UBND ngày 03/10/2022 của Ủy ban Nhân dân Thành phố)</t>
    </r>
  </si>
  <si>
    <r>
      <t xml:space="preserve">PHỤ LỤC II. CÁC CHỈ TIÊU  PHÁT TRIỂN NGÀNH NĂM 2022 TRÊN ĐỊA BÀN
</t>
    </r>
    <r>
      <rPr>
        <i/>
        <sz val="14"/>
        <rFont val="Times New Roman"/>
        <family val="1"/>
      </rPr>
      <t>(Kèm theo Báo cáo số 503/BC-UBND ngày 03/10/2022 của Ủy ban Nhân dân Thành phố)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</si>
</sst>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"/>
    <numFmt numFmtId="166" formatCode="0.000"/>
    <numFmt numFmtId="167" formatCode="_(* #,##0_);_(* \(#,##0\);_(* &quot;-&quot;??_);_(@_)"/>
    <numFmt numFmtId="168" formatCode="#,##0.0"/>
  </numFmts>
  <fonts count="36" x14ac:knownFonts="1">
    <font>
      <sz val="11"/>
      <color theme="1"/>
      <name val="Calibri"/>
      <family val="2"/>
      <scheme val="minor"/>
    </font>
    <font>
      <sz val="12"/>
      <name val="VNI-Times"/>
    </font>
    <font>
      <b/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4"/>
      <name val="Vni-times"/>
    </font>
    <font>
      <b/>
      <sz val="14"/>
      <name val="VNI-Times"/>
    </font>
    <font>
      <i/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</font>
    <font>
      <i/>
      <sz val="14"/>
      <color indexed="10"/>
      <name val="Times New Roman"/>
      <family val="1"/>
    </font>
    <font>
      <sz val="14"/>
      <name val="Times New Roman"/>
      <family val="1"/>
      <charset val="163"/>
    </font>
    <font>
      <sz val="14"/>
      <color indexed="10"/>
      <name val="Times New Roman"/>
      <family val="1"/>
    </font>
    <font>
      <sz val="13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3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rgb="FF0070C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35">
    <xf numFmtId="0" fontId="0" fillId="0" borderId="0" xfId="0"/>
    <xf numFmtId="0" fontId="11" fillId="0" borderId="2" xfId="1" applyFont="1" applyBorder="1" applyAlignment="1">
      <alignment horizontal="center" vertical="center"/>
    </xf>
    <xf numFmtId="0" fontId="13" fillId="0" borderId="0" xfId="0" applyFont="1"/>
    <xf numFmtId="0" fontId="7" fillId="0" borderId="0" xfId="0" applyFont="1"/>
    <xf numFmtId="49" fontId="6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 wrapText="1"/>
    </xf>
    <xf numFmtId="0" fontId="8" fillId="0" borderId="0" xfId="0" applyFont="1"/>
    <xf numFmtId="0" fontId="4" fillId="0" borderId="0" xfId="0" applyFont="1"/>
    <xf numFmtId="0" fontId="6" fillId="0" borderId="0" xfId="0" applyFont="1"/>
    <xf numFmtId="166" fontId="14" fillId="0" borderId="1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5" fillId="0" borderId="1" xfId="0" applyNumberFormat="1" applyFont="1" applyBorder="1"/>
    <xf numFmtId="2" fontId="6" fillId="0" borderId="0" xfId="0" applyNumberFormat="1" applyFont="1"/>
    <xf numFmtId="1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left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65" fontId="16" fillId="0" borderId="8" xfId="0" applyNumberFormat="1" applyFont="1" applyFill="1" applyBorder="1" applyAlignment="1">
      <alignment horizontal="left" vertical="center" wrapText="1"/>
    </xf>
    <xf numFmtId="165" fontId="16" fillId="0" borderId="8" xfId="0" applyNumberFormat="1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17" fillId="0" borderId="1" xfId="0" quotePrefix="1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/>
    <xf numFmtId="165" fontId="16" fillId="0" borderId="1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left" vertical="center" wrapText="1"/>
    </xf>
    <xf numFmtId="165" fontId="16" fillId="0" borderId="8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vertical="center" wrapText="1"/>
    </xf>
    <xf numFmtId="166" fontId="14" fillId="0" borderId="0" xfId="0" applyNumberFormat="1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vertical="center" wrapText="1"/>
    </xf>
    <xf numFmtId="165" fontId="22" fillId="0" borderId="8" xfId="0" applyNumberFormat="1" applyFont="1" applyFill="1" applyBorder="1" applyAlignment="1">
      <alignment horizontal="center" vertical="center" wrapText="1"/>
    </xf>
    <xf numFmtId="4" fontId="22" fillId="0" borderId="8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 wrapText="1"/>
    </xf>
    <xf numFmtId="3" fontId="25" fillId="0" borderId="1" xfId="0" applyNumberFormat="1" applyFont="1" applyBorder="1" applyAlignment="1">
      <alignment horizontal="left" vertical="center" wrapText="1"/>
    </xf>
    <xf numFmtId="3" fontId="25" fillId="0" borderId="4" xfId="0" applyNumberFormat="1" applyFont="1" applyBorder="1" applyAlignment="1">
      <alignment horizontal="center" wrapText="1"/>
    </xf>
    <xf numFmtId="3" fontId="25" fillId="0" borderId="5" xfId="0" applyNumberFormat="1" applyFont="1" applyBorder="1"/>
    <xf numFmtId="0" fontId="26" fillId="0" borderId="0" xfId="0" applyFont="1"/>
    <xf numFmtId="0" fontId="28" fillId="0" borderId="2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vertical="center" wrapText="1"/>
    </xf>
    <xf numFmtId="166" fontId="26" fillId="0" borderId="0" xfId="0" applyNumberFormat="1" applyFont="1" applyBorder="1" applyAlignment="1">
      <alignment vertical="center" wrapText="1"/>
    </xf>
    <xf numFmtId="2" fontId="23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166" fontId="25" fillId="0" borderId="1" xfId="0" applyNumberFormat="1" applyFont="1" applyFill="1" applyBorder="1" applyAlignment="1">
      <alignment vertical="center" wrapText="1"/>
    </xf>
    <xf numFmtId="0" fontId="8" fillId="0" borderId="0" xfId="0" applyFont="1" applyFill="1"/>
    <xf numFmtId="165" fontId="7" fillId="0" borderId="0" xfId="0" applyNumberFormat="1" applyFont="1"/>
    <xf numFmtId="49" fontId="4" fillId="0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3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vertical="center" wrapText="1"/>
    </xf>
    <xf numFmtId="166" fontId="25" fillId="3" borderId="1" xfId="0" applyNumberFormat="1" applyFont="1" applyFill="1" applyBorder="1" applyAlignment="1">
      <alignment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vertical="center" wrapText="1"/>
    </xf>
    <xf numFmtId="2" fontId="23" fillId="3" borderId="1" xfId="0" applyNumberFormat="1" applyFont="1" applyFill="1" applyBorder="1" applyAlignment="1">
      <alignment vertical="center" wrapText="1"/>
    </xf>
    <xf numFmtId="165" fontId="25" fillId="3" borderId="3" xfId="0" applyNumberFormat="1" applyFont="1" applyFill="1" applyBorder="1" applyAlignment="1">
      <alignment horizontal="center" vertical="center" wrapText="1"/>
    </xf>
    <xf numFmtId="165" fontId="25" fillId="3" borderId="1" xfId="0" applyNumberFormat="1" applyFont="1" applyFill="1" applyBorder="1"/>
    <xf numFmtId="4" fontId="22" fillId="0" borderId="1" xfId="0" applyNumberFormat="1" applyFont="1" applyFill="1" applyBorder="1" applyAlignment="1">
      <alignment horizontal="center" vertical="center"/>
    </xf>
    <xf numFmtId="165" fontId="22" fillId="0" borderId="8" xfId="0" applyNumberFormat="1" applyFont="1" applyFill="1" applyBorder="1" applyAlignment="1">
      <alignment horizontal="right" vertical="center" wrapText="1"/>
    </xf>
    <xf numFmtId="4" fontId="22" fillId="0" borderId="8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22" fillId="0" borderId="1" xfId="0" applyNumberFormat="1" applyFont="1" applyFill="1" applyBorder="1" applyAlignment="1">
      <alignment horizontal="right" vertical="center" wrapText="1"/>
    </xf>
    <xf numFmtId="3" fontId="22" fillId="0" borderId="3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Fill="1"/>
    <xf numFmtId="165" fontId="8" fillId="0" borderId="0" xfId="0" applyNumberFormat="1" applyFont="1" applyFill="1"/>
    <xf numFmtId="167" fontId="0" fillId="0" borderId="2" xfId="2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right" vertical="center"/>
    </xf>
    <xf numFmtId="0" fontId="0" fillId="0" borderId="0" xfId="0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9" fontId="0" fillId="0" borderId="2" xfId="3" applyFont="1" applyFill="1" applyBorder="1" applyAlignment="1">
      <alignment horizontal="center" vertical="center"/>
    </xf>
    <xf numFmtId="9" fontId="32" fillId="0" borderId="2" xfId="3" applyFont="1" applyFill="1" applyBorder="1" applyAlignment="1">
      <alignment vertical="center"/>
    </xf>
    <xf numFmtId="167" fontId="0" fillId="0" borderId="2" xfId="2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3" fillId="0" borderId="0" xfId="0" applyFont="1" applyFill="1"/>
    <xf numFmtId="167" fontId="0" fillId="0" borderId="2" xfId="2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4" fontId="23" fillId="0" borderId="2" xfId="3" applyNumberFormat="1" applyFont="1" applyFill="1" applyBorder="1" applyAlignment="1">
      <alignment vertical="center"/>
    </xf>
    <xf numFmtId="0" fontId="34" fillId="0" borderId="0" xfId="0" applyFont="1" applyFill="1"/>
    <xf numFmtId="0" fontId="31" fillId="0" borderId="2" xfId="0" applyFont="1" applyFill="1" applyBorder="1" applyAlignment="1">
      <alignment vertical="center"/>
    </xf>
    <xf numFmtId="167" fontId="31" fillId="0" borderId="2" xfId="2" applyNumberFormat="1" applyFont="1" applyFill="1" applyBorder="1" applyAlignment="1">
      <alignment horizontal="right" vertical="center"/>
    </xf>
    <xf numFmtId="167" fontId="31" fillId="0" borderId="2" xfId="2" applyNumberFormat="1" applyFont="1" applyFill="1" applyBorder="1" applyAlignment="1">
      <alignment horizontal="center" vertical="center"/>
    </xf>
    <xf numFmtId="9" fontId="31" fillId="0" borderId="2" xfId="3" applyFont="1" applyFill="1" applyBorder="1" applyAlignment="1">
      <alignment horizontal="right" vertical="center"/>
    </xf>
    <xf numFmtId="0" fontId="31" fillId="0" borderId="0" xfId="0" applyFont="1" applyFill="1"/>
    <xf numFmtId="0" fontId="3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165" fontId="4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165" fontId="19" fillId="0" borderId="1" xfId="0" applyNumberFormat="1" applyFont="1" applyFill="1" applyBorder="1" applyAlignment="1">
      <alignment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22" fillId="0" borderId="1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 wrapText="1"/>
    </xf>
    <xf numFmtId="166" fontId="4" fillId="0" borderId="5" xfId="0" applyNumberFormat="1" applyFont="1" applyBorder="1" applyAlignment="1">
      <alignment horizontal="right" vertical="center" wrapText="1"/>
    </xf>
    <xf numFmtId="166" fontId="6" fillId="0" borderId="0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2886075</xdr:colOff>
      <xdr:row>1</xdr:row>
      <xdr:rowOff>19050</xdr:rowOff>
    </xdr:from>
    <xdr:to>
      <xdr:col>4</xdr:col>
      <xdr:colOff>323850</xdr:colOff>
      <xdr:row>1</xdr:row>
      <xdr:rowOff>28575</xdr:rowOff>
    </xdr:to>
    <xdr:cxnSp macro="">
      <xdr:nvCxnSpPr>
        <xdr:cNvPr id="2" name="Straight Connector 1"/>
        <xdr:cNvCxnSpPr/>
      </xdr:nvCxnSpPr>
      <xdr:spPr>
        <a:xfrm>
          <a:off x="3305175" y="542925"/>
          <a:ext cx="2019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2867025</xdr:colOff>
      <xdr:row>1</xdr:row>
      <xdr:rowOff>95250</xdr:rowOff>
    </xdr:from>
    <xdr:to>
      <xdr:col>4</xdr:col>
      <xdr:colOff>304800</xdr:colOff>
      <xdr:row>1</xdr:row>
      <xdr:rowOff>104775</xdr:rowOff>
    </xdr:to>
    <xdr:cxnSp macro="">
      <xdr:nvCxnSpPr>
        <xdr:cNvPr id="2" name="Straight Connector 1"/>
        <xdr:cNvCxnSpPr/>
      </xdr:nvCxnSpPr>
      <xdr:spPr>
        <a:xfrm>
          <a:off x="3286125" y="619125"/>
          <a:ext cx="2486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2867025</xdr:colOff>
      <xdr:row>1</xdr:row>
      <xdr:rowOff>95250</xdr:rowOff>
    </xdr:from>
    <xdr:to>
      <xdr:col>4</xdr:col>
      <xdr:colOff>304800</xdr:colOff>
      <xdr:row>1</xdr:row>
      <xdr:rowOff>104775</xdr:rowOff>
    </xdr:to>
    <xdr:cxnSp macro="">
      <xdr:nvCxnSpPr>
        <xdr:cNvPr id="3" name="Straight Connector 2"/>
        <xdr:cNvCxnSpPr/>
      </xdr:nvCxnSpPr>
      <xdr:spPr>
        <a:xfrm>
          <a:off x="3286125" y="619125"/>
          <a:ext cx="2486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abSelected="1" workbookViewId="0">
      <selection activeCell="B2" sqref="B2"/>
    </sheetView>
  </sheetViews>
  <sheetFormatPr defaultColWidth="10.140625" defaultRowHeight="19.5" x14ac:dyDescent="0.3"/>
  <cols>
    <col min="1" max="1" width="6.28515625" style="2" customWidth="1"/>
    <col min="2" max="2" width="44.140625" style="3" customWidth="1"/>
    <col min="3" max="4" width="12.42578125" style="9" customWidth="1"/>
    <col min="5" max="5" width="12" style="10" customWidth="1"/>
    <col min="6" max="6" width="10.28515625" style="10" customWidth="1"/>
    <col min="7" max="7" width="10.140625" style="10" customWidth="1"/>
    <col min="8" max="8" width="11.140625" style="10" customWidth="1"/>
    <col min="9" max="9" width="37.7109375" style="3" customWidth="1"/>
    <col min="10" max="10" width="20.140625" style="151" hidden="1" customWidth="1"/>
    <col min="11" max="12" width="0" style="3" hidden="1" customWidth="1"/>
    <col min="13" max="16384" width="10.140625" style="3"/>
  </cols>
  <sheetData>
    <row r="1" spans="1:10" ht="41.25" customHeight="1" x14ac:dyDescent="0.3">
      <c r="B1" s="202" t="s">
        <v>121</v>
      </c>
      <c r="C1" s="203"/>
      <c r="D1" s="203"/>
      <c r="E1" s="203"/>
      <c r="F1" s="203"/>
      <c r="G1" s="203"/>
      <c r="H1" s="203"/>
    </row>
    <row r="2" spans="1:10" ht="27.75" customHeight="1" x14ac:dyDescent="0.3">
      <c r="B2" s="4"/>
      <c r="C2" s="5"/>
      <c r="D2" s="5"/>
      <c r="E2" s="4"/>
      <c r="F2" s="4"/>
      <c r="G2" s="4"/>
      <c r="H2" s="4"/>
    </row>
    <row r="3" spans="1:10" s="83" customFormat="1" ht="31.5" customHeight="1" x14ac:dyDescent="0.3">
      <c r="A3" s="204" t="s">
        <v>0</v>
      </c>
      <c r="B3" s="206" t="s">
        <v>1</v>
      </c>
      <c r="C3" s="208" t="s">
        <v>2</v>
      </c>
      <c r="D3" s="200" t="s">
        <v>73</v>
      </c>
      <c r="E3" s="209" t="s">
        <v>74</v>
      </c>
      <c r="F3" s="210"/>
      <c r="G3" s="211" t="s">
        <v>58</v>
      </c>
      <c r="H3" s="212"/>
      <c r="I3" s="200" t="s">
        <v>66</v>
      </c>
      <c r="J3" s="152"/>
    </row>
    <row r="4" spans="1:10" s="83" customFormat="1" ht="75" customHeight="1" x14ac:dyDescent="0.3">
      <c r="A4" s="205"/>
      <c r="B4" s="207"/>
      <c r="C4" s="201"/>
      <c r="D4" s="201"/>
      <c r="E4" s="84" t="s">
        <v>57</v>
      </c>
      <c r="F4" s="58" t="s">
        <v>56</v>
      </c>
      <c r="G4" s="54" t="s">
        <v>59</v>
      </c>
      <c r="H4" s="54" t="s">
        <v>60</v>
      </c>
      <c r="I4" s="201"/>
      <c r="J4" s="152"/>
    </row>
    <row r="5" spans="1:10" ht="31.5" customHeight="1" x14ac:dyDescent="0.3">
      <c r="A5" s="16" t="s">
        <v>3</v>
      </c>
      <c r="B5" s="17" t="s">
        <v>6</v>
      </c>
      <c r="C5" s="1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</row>
    <row r="6" spans="1:10" ht="72" customHeight="1" x14ac:dyDescent="0.3">
      <c r="A6" s="22">
        <v>1</v>
      </c>
      <c r="B6" s="43" t="s">
        <v>34</v>
      </c>
      <c r="C6" s="30" t="s">
        <v>7</v>
      </c>
      <c r="D6" s="20"/>
      <c r="E6" s="36">
        <v>5700</v>
      </c>
      <c r="F6" s="53"/>
      <c r="G6" s="62"/>
      <c r="H6" s="65"/>
      <c r="I6" s="82" t="s">
        <v>119</v>
      </c>
      <c r="J6" s="153" t="s">
        <v>86</v>
      </c>
    </row>
    <row r="7" spans="1:10" ht="68.25" customHeight="1" x14ac:dyDescent="0.3">
      <c r="A7" s="22">
        <v>2</v>
      </c>
      <c r="B7" s="43" t="s">
        <v>35</v>
      </c>
      <c r="C7" s="30" t="s">
        <v>7</v>
      </c>
      <c r="D7" s="30"/>
      <c r="E7" s="36">
        <v>4800</v>
      </c>
      <c r="F7" s="63"/>
      <c r="G7" s="53"/>
      <c r="H7" s="11"/>
      <c r="I7" s="82" t="s">
        <v>119</v>
      </c>
      <c r="J7" s="153" t="s">
        <v>86</v>
      </c>
    </row>
    <row r="8" spans="1:10" s="8" customFormat="1" ht="70.5" customHeight="1" x14ac:dyDescent="0.35">
      <c r="A8" s="22">
        <v>3</v>
      </c>
      <c r="B8" s="27" t="s">
        <v>36</v>
      </c>
      <c r="C8" s="24" t="s">
        <v>54</v>
      </c>
      <c r="D8" s="25"/>
      <c r="E8" s="29">
        <f>SUM(E9:E14)</f>
        <v>288440</v>
      </c>
      <c r="F8" s="60"/>
      <c r="G8" s="66"/>
      <c r="H8" s="67"/>
      <c r="I8" s="82" t="s">
        <v>119</v>
      </c>
      <c r="J8" s="153" t="s">
        <v>86</v>
      </c>
    </row>
    <row r="9" spans="1:10" ht="32.25" customHeight="1" x14ac:dyDescent="0.3">
      <c r="A9" s="44" t="s">
        <v>37</v>
      </c>
      <c r="B9" s="45" t="s">
        <v>38</v>
      </c>
      <c r="C9" s="50" t="s">
        <v>54</v>
      </c>
      <c r="D9" s="24"/>
      <c r="E9" s="29">
        <v>140</v>
      </c>
      <c r="F9" s="63"/>
      <c r="G9" s="53"/>
      <c r="H9" s="11"/>
      <c r="I9" s="24"/>
      <c r="J9" s="153" t="s">
        <v>86</v>
      </c>
    </row>
    <row r="10" spans="1:10" s="8" customFormat="1" ht="32.25" customHeight="1" x14ac:dyDescent="0.35">
      <c r="A10" s="44" t="s">
        <v>39</v>
      </c>
      <c r="B10" s="45" t="s">
        <v>40</v>
      </c>
      <c r="C10" s="50" t="s">
        <v>54</v>
      </c>
      <c r="D10" s="25"/>
      <c r="E10" s="29">
        <v>4200</v>
      </c>
      <c r="F10" s="60"/>
      <c r="G10" s="66"/>
      <c r="H10" s="68"/>
      <c r="I10" s="25"/>
      <c r="J10" s="153" t="s">
        <v>86</v>
      </c>
    </row>
    <row r="11" spans="1:10" ht="32.25" customHeight="1" x14ac:dyDescent="0.3">
      <c r="A11" s="46"/>
      <c r="B11" s="47" t="s">
        <v>41</v>
      </c>
      <c r="C11" s="51" t="s">
        <v>54</v>
      </c>
      <c r="D11" s="30"/>
      <c r="E11" s="52"/>
      <c r="F11" s="64"/>
      <c r="G11" s="53"/>
      <c r="H11" s="11"/>
      <c r="I11" s="30"/>
      <c r="J11" s="153" t="s">
        <v>86</v>
      </c>
    </row>
    <row r="12" spans="1:10" ht="32.25" customHeight="1" x14ac:dyDescent="0.3">
      <c r="A12" s="46"/>
      <c r="B12" s="47" t="s">
        <v>42</v>
      </c>
      <c r="C12" s="51" t="s">
        <v>54</v>
      </c>
      <c r="D12" s="24"/>
      <c r="E12" s="52"/>
      <c r="F12" s="12"/>
      <c r="G12" s="53"/>
      <c r="H12" s="11"/>
      <c r="I12" s="24"/>
      <c r="J12" s="153" t="s">
        <v>86</v>
      </c>
    </row>
    <row r="13" spans="1:10" ht="32.25" customHeight="1" x14ac:dyDescent="0.3">
      <c r="A13" s="44" t="s">
        <v>43</v>
      </c>
      <c r="B13" s="45" t="s">
        <v>44</v>
      </c>
      <c r="C13" s="50" t="s">
        <v>54</v>
      </c>
      <c r="D13" s="24"/>
      <c r="E13" s="29">
        <v>4100</v>
      </c>
      <c r="F13" s="14"/>
      <c r="G13" s="53"/>
      <c r="H13" s="11"/>
      <c r="I13" s="24"/>
      <c r="J13" s="153" t="s">
        <v>86</v>
      </c>
    </row>
    <row r="14" spans="1:10" s="8" customFormat="1" ht="32.25" customHeight="1" x14ac:dyDescent="0.35">
      <c r="A14" s="44" t="s">
        <v>45</v>
      </c>
      <c r="B14" s="45" t="s">
        <v>46</v>
      </c>
      <c r="C14" s="50" t="s">
        <v>54</v>
      </c>
      <c r="D14" s="25"/>
      <c r="E14" s="29">
        <v>280000</v>
      </c>
      <c r="F14" s="60"/>
      <c r="G14" s="66"/>
      <c r="H14" s="68"/>
      <c r="I14" s="25"/>
      <c r="J14" s="153" t="s">
        <v>86</v>
      </c>
    </row>
    <row r="15" spans="1:10" ht="68.25" customHeight="1" x14ac:dyDescent="0.3">
      <c r="A15" s="22">
        <v>4</v>
      </c>
      <c r="B15" s="43" t="s">
        <v>47</v>
      </c>
      <c r="C15" s="30"/>
      <c r="D15" s="30"/>
      <c r="E15" s="25"/>
      <c r="F15" s="63"/>
      <c r="G15" s="53"/>
      <c r="H15" s="11"/>
      <c r="I15" s="82" t="s">
        <v>119</v>
      </c>
      <c r="J15" s="153" t="s">
        <v>86</v>
      </c>
    </row>
    <row r="16" spans="1:10" ht="25.5" customHeight="1" x14ac:dyDescent="0.3">
      <c r="A16" s="22"/>
      <c r="B16" s="48" t="s">
        <v>48</v>
      </c>
      <c r="C16" s="30" t="s">
        <v>55</v>
      </c>
      <c r="D16" s="24"/>
      <c r="E16" s="36">
        <v>7</v>
      </c>
      <c r="F16" s="53"/>
      <c r="G16" s="53"/>
      <c r="H16" s="11"/>
      <c r="I16" s="24"/>
      <c r="J16" s="153" t="s">
        <v>86</v>
      </c>
    </row>
    <row r="17" spans="1:10" ht="25.5" customHeight="1" x14ac:dyDescent="0.3">
      <c r="A17" s="22"/>
      <c r="B17" s="48" t="s">
        <v>49</v>
      </c>
      <c r="C17" s="30" t="s">
        <v>9</v>
      </c>
      <c r="D17" s="24"/>
      <c r="E17" s="36">
        <v>367</v>
      </c>
      <c r="F17" s="53"/>
      <c r="G17" s="66"/>
      <c r="H17" s="68"/>
      <c r="I17" s="24"/>
      <c r="J17" s="153" t="s">
        <v>86</v>
      </c>
    </row>
    <row r="18" spans="1:10" ht="53.25" customHeight="1" x14ac:dyDescent="0.3">
      <c r="A18" s="22">
        <v>5</v>
      </c>
      <c r="B18" s="43" t="s">
        <v>50</v>
      </c>
      <c r="C18" s="30"/>
      <c r="D18" s="30"/>
      <c r="E18" s="36"/>
      <c r="F18" s="63"/>
      <c r="G18" s="53"/>
      <c r="H18" s="11"/>
      <c r="I18" s="82" t="s">
        <v>119</v>
      </c>
      <c r="J18" s="153" t="s">
        <v>86</v>
      </c>
    </row>
    <row r="19" spans="1:10" ht="25.5" customHeight="1" x14ac:dyDescent="0.3">
      <c r="A19" s="22"/>
      <c r="B19" s="48" t="s">
        <v>48</v>
      </c>
      <c r="C19" s="30" t="s">
        <v>55</v>
      </c>
      <c r="D19" s="30"/>
      <c r="E19" s="36">
        <v>81</v>
      </c>
      <c r="F19" s="7"/>
      <c r="G19" s="53"/>
      <c r="H19" s="11"/>
      <c r="I19" s="30"/>
      <c r="J19" s="153" t="s">
        <v>86</v>
      </c>
    </row>
    <row r="20" spans="1:10" ht="25.5" customHeight="1" x14ac:dyDescent="0.3">
      <c r="A20" s="22"/>
      <c r="B20" s="48" t="s">
        <v>51</v>
      </c>
      <c r="C20" s="30" t="s">
        <v>9</v>
      </c>
      <c r="D20" s="34"/>
      <c r="E20" s="36">
        <v>18</v>
      </c>
      <c r="F20" s="53"/>
      <c r="G20" s="53"/>
      <c r="H20" s="11"/>
      <c r="I20" s="34"/>
      <c r="J20" s="153" t="s">
        <v>86</v>
      </c>
    </row>
    <row r="21" spans="1:10" ht="30" customHeight="1" x14ac:dyDescent="0.3">
      <c r="A21" s="18" t="s">
        <v>8</v>
      </c>
      <c r="B21" s="49" t="s">
        <v>52</v>
      </c>
      <c r="C21" s="21"/>
      <c r="D21" s="30"/>
      <c r="E21" s="20"/>
      <c r="F21" s="53"/>
      <c r="G21" s="53"/>
      <c r="H21" s="11"/>
      <c r="I21" s="30"/>
    </row>
    <row r="22" spans="1:10" ht="28.5" customHeight="1" x14ac:dyDescent="0.3">
      <c r="A22" s="22">
        <v>6</v>
      </c>
      <c r="B22" s="23" t="s">
        <v>72</v>
      </c>
      <c r="C22" s="30"/>
      <c r="D22" s="30"/>
      <c r="E22" s="31"/>
      <c r="F22" s="53"/>
      <c r="G22" s="53"/>
      <c r="H22" s="11"/>
      <c r="I22" s="30"/>
    </row>
    <row r="23" spans="1:10" s="105" customFormat="1" ht="65.25" customHeight="1" x14ac:dyDescent="0.3">
      <c r="A23" s="22"/>
      <c r="B23" s="179" t="s">
        <v>53</v>
      </c>
      <c r="C23" s="30" t="s">
        <v>4</v>
      </c>
      <c r="D23" s="180">
        <v>86.6</v>
      </c>
      <c r="E23" s="36">
        <v>90</v>
      </c>
      <c r="F23" s="181" t="s">
        <v>116</v>
      </c>
      <c r="G23" s="182">
        <f>F23/E23*100</f>
        <v>97.555555555555557</v>
      </c>
      <c r="H23" s="199">
        <f>F23/D23*100</f>
        <v>101.38568129330254</v>
      </c>
      <c r="I23" s="82" t="s">
        <v>119</v>
      </c>
      <c r="J23" s="183"/>
    </row>
    <row r="24" spans="1:10" ht="34.5" customHeight="1" x14ac:dyDescent="0.3">
      <c r="A24" s="38"/>
      <c r="B24" s="39"/>
      <c r="C24" s="40"/>
      <c r="D24" s="40"/>
      <c r="E24" s="41"/>
      <c r="F24" s="42"/>
      <c r="G24" s="55"/>
      <c r="H24" s="56"/>
      <c r="I24" s="40"/>
    </row>
    <row r="25" spans="1:10" x14ac:dyDescent="0.3">
      <c r="H25" s="57"/>
    </row>
  </sheetData>
  <mergeCells count="8">
    <mergeCell ref="I3:I4"/>
    <mergeCell ref="B1:H1"/>
    <mergeCell ref="A3:A4"/>
    <mergeCell ref="B3:B4"/>
    <mergeCell ref="C3:C4"/>
    <mergeCell ref="D3:D4"/>
    <mergeCell ref="E3:F3"/>
    <mergeCell ref="G3:H3"/>
  </mergeCells>
  <pageMargins left="0.7" right="0.5" top="0.39" bottom="0.2" header="0.3" footer="0.3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workbookViewId="0">
      <selection activeCell="B1" sqref="B1:H1"/>
    </sheetView>
  </sheetViews>
  <sheetFormatPr defaultColWidth="10.140625" defaultRowHeight="19.5" x14ac:dyDescent="0.3"/>
  <cols>
    <col min="1" max="1" width="6.28515625" style="2" customWidth="1"/>
    <col min="2" max="2" width="43.85546875" style="3" customWidth="1"/>
    <col min="3" max="3" width="11" style="9" customWidth="1"/>
    <col min="4" max="4" width="12.42578125" style="114" customWidth="1"/>
    <col min="5" max="5" width="12.28515625" style="10" customWidth="1"/>
    <col min="6" max="6" width="12.42578125" style="10" customWidth="1"/>
    <col min="7" max="7" width="13" style="10" customWidth="1"/>
    <col min="8" max="8" width="12.28515625" style="10" customWidth="1"/>
    <col min="9" max="9" width="22.28515625" style="3" customWidth="1"/>
    <col min="10" max="10" width="20.140625" style="108" hidden="1" customWidth="1"/>
    <col min="11" max="11" width="17" style="152" hidden="1" customWidth="1"/>
    <col min="12" max="12" width="12.7109375" style="3" hidden="1" customWidth="1"/>
    <col min="13" max="42" width="0" style="3" hidden="1" customWidth="1"/>
    <col min="43" max="16384" width="10.140625" style="3"/>
  </cols>
  <sheetData>
    <row r="1" spans="1:12" ht="41.25" customHeight="1" x14ac:dyDescent="0.3">
      <c r="B1" s="202" t="s">
        <v>120</v>
      </c>
      <c r="C1" s="203"/>
      <c r="D1" s="203"/>
      <c r="E1" s="203"/>
      <c r="F1" s="203"/>
      <c r="G1" s="203"/>
      <c r="H1" s="203"/>
    </row>
    <row r="2" spans="1:12" ht="19.5" customHeight="1" x14ac:dyDescent="0.3">
      <c r="B2" s="4"/>
      <c r="C2" s="5"/>
      <c r="D2" s="109"/>
      <c r="E2" s="4"/>
      <c r="F2" s="4"/>
      <c r="G2" s="4"/>
      <c r="H2" s="4"/>
    </row>
    <row r="3" spans="1:12" s="83" customFormat="1" ht="36.75" customHeight="1" x14ac:dyDescent="0.3">
      <c r="A3" s="204" t="s">
        <v>0</v>
      </c>
      <c r="B3" s="206" t="s">
        <v>1</v>
      </c>
      <c r="C3" s="208" t="s">
        <v>2</v>
      </c>
      <c r="D3" s="213" t="s">
        <v>73</v>
      </c>
      <c r="E3" s="209" t="s">
        <v>74</v>
      </c>
      <c r="F3" s="210"/>
      <c r="G3" s="211" t="s">
        <v>58</v>
      </c>
      <c r="H3" s="212"/>
      <c r="I3" s="200" t="s">
        <v>66</v>
      </c>
      <c r="J3" s="143"/>
      <c r="K3" s="152"/>
    </row>
    <row r="4" spans="1:12" s="83" customFormat="1" ht="75" customHeight="1" x14ac:dyDescent="0.3">
      <c r="A4" s="205"/>
      <c r="B4" s="207"/>
      <c r="C4" s="201"/>
      <c r="D4" s="214"/>
      <c r="E4" s="84" t="s">
        <v>57</v>
      </c>
      <c r="F4" s="58" t="s">
        <v>56</v>
      </c>
      <c r="G4" s="54" t="s">
        <v>59</v>
      </c>
      <c r="H4" s="54" t="s">
        <v>60</v>
      </c>
      <c r="I4" s="201"/>
      <c r="J4" s="143"/>
      <c r="K4" s="152"/>
    </row>
    <row r="5" spans="1:12" ht="31.5" customHeight="1" x14ac:dyDescent="0.3">
      <c r="A5" s="16" t="s">
        <v>3</v>
      </c>
      <c r="B5" s="17" t="s">
        <v>6</v>
      </c>
      <c r="C5" s="6">
        <v>1</v>
      </c>
      <c r="D5" s="110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</row>
    <row r="6" spans="1:12" ht="33.75" customHeight="1" x14ac:dyDescent="0.3">
      <c r="A6" s="18"/>
      <c r="B6" s="19" t="s">
        <v>12</v>
      </c>
      <c r="C6" s="20" t="s">
        <v>4</v>
      </c>
      <c r="D6" s="131"/>
      <c r="E6" s="132">
        <v>16.77</v>
      </c>
      <c r="F6" s="133"/>
      <c r="G6" s="135">
        <f>F7/E7*100</f>
        <v>70.89687450294258</v>
      </c>
      <c r="H6" s="185" t="s">
        <v>117</v>
      </c>
      <c r="I6" s="69"/>
      <c r="K6" s="153" t="s">
        <v>86</v>
      </c>
    </row>
    <row r="7" spans="1:12" ht="39.75" customHeight="1" x14ac:dyDescent="0.3">
      <c r="A7" s="44"/>
      <c r="B7" s="59" t="s">
        <v>12</v>
      </c>
      <c r="C7" s="30" t="s">
        <v>61</v>
      </c>
      <c r="D7" s="177">
        <v>7720.549</v>
      </c>
      <c r="E7" s="133">
        <v>12574</v>
      </c>
      <c r="F7" s="177">
        <v>8914.5730000000003</v>
      </c>
      <c r="G7" s="133"/>
      <c r="H7" s="178"/>
      <c r="I7" s="71"/>
      <c r="J7" s="108">
        <f>F7/E7*100</f>
        <v>70.89687450294258</v>
      </c>
      <c r="K7" s="153" t="s">
        <v>86</v>
      </c>
    </row>
    <row r="8" spans="1:12" s="8" customFormat="1" ht="30" customHeight="1" x14ac:dyDescent="0.35">
      <c r="A8" s="22">
        <v>1</v>
      </c>
      <c r="B8" s="23" t="s">
        <v>13</v>
      </c>
      <c r="C8" s="25" t="s">
        <v>4</v>
      </c>
      <c r="D8" s="134"/>
      <c r="E8" s="134">
        <v>0.77</v>
      </c>
      <c r="F8" s="139"/>
      <c r="G8" s="134">
        <f>F9/E9*100</f>
        <v>80.612585812356969</v>
      </c>
      <c r="H8" s="134">
        <f>F9/D9*100</f>
        <v>101.67648718426061</v>
      </c>
      <c r="I8" s="73"/>
      <c r="J8" s="108"/>
      <c r="K8" s="153" t="s">
        <v>86</v>
      </c>
    </row>
    <row r="9" spans="1:12" ht="39.75" customHeight="1" x14ac:dyDescent="0.3">
      <c r="A9" s="44"/>
      <c r="B9" s="35" t="s">
        <v>65</v>
      </c>
      <c r="C9" s="117" t="s">
        <v>61</v>
      </c>
      <c r="D9" s="177">
        <v>692.93700000000001</v>
      </c>
      <c r="E9" s="135">
        <v>874</v>
      </c>
      <c r="F9" s="177">
        <v>704.55399999999997</v>
      </c>
      <c r="G9" s="133"/>
      <c r="H9" s="178"/>
      <c r="I9" s="71"/>
      <c r="J9" s="108">
        <f t="shared" ref="J9:J15" si="0">F9/E9*100</f>
        <v>80.612585812356969</v>
      </c>
      <c r="K9" s="153" t="s">
        <v>86</v>
      </c>
    </row>
    <row r="10" spans="1:12" s="8" customFormat="1" ht="30" customHeight="1" x14ac:dyDescent="0.35">
      <c r="A10" s="22">
        <v>2</v>
      </c>
      <c r="B10" s="23" t="s">
        <v>14</v>
      </c>
      <c r="C10" s="25" t="s">
        <v>4</v>
      </c>
      <c r="D10" s="134"/>
      <c r="E10" s="134">
        <v>18.68</v>
      </c>
      <c r="F10" s="134"/>
      <c r="G10" s="134">
        <f>F11/E11*100</f>
        <v>68.125840909090911</v>
      </c>
      <c r="H10" s="186" t="s">
        <v>118</v>
      </c>
      <c r="I10" s="73"/>
      <c r="J10" s="108"/>
      <c r="K10" s="153" t="s">
        <v>86</v>
      </c>
    </row>
    <row r="11" spans="1:12" ht="40.5" customHeight="1" x14ac:dyDescent="0.3">
      <c r="A11" s="44"/>
      <c r="B11" s="35" t="s">
        <v>64</v>
      </c>
      <c r="C11" s="117" t="s">
        <v>61</v>
      </c>
      <c r="D11" s="177">
        <v>5321.6239999999998</v>
      </c>
      <c r="E11" s="135">
        <v>8800</v>
      </c>
      <c r="F11" s="187">
        <v>5995.0739999999996</v>
      </c>
      <c r="G11" s="133"/>
      <c r="H11" s="178"/>
      <c r="I11" s="71"/>
      <c r="J11" s="108">
        <f t="shared" si="0"/>
        <v>68.125840909090911</v>
      </c>
      <c r="K11" s="153" t="s">
        <v>86</v>
      </c>
      <c r="L11" s="108">
        <f>SUM(F12:F13)</f>
        <v>5995.0740000000005</v>
      </c>
    </row>
    <row r="12" spans="1:12" ht="34.5" customHeight="1" x14ac:dyDescent="0.3">
      <c r="A12" s="22"/>
      <c r="B12" s="26" t="s">
        <v>15</v>
      </c>
      <c r="C12" s="24" t="s">
        <v>4</v>
      </c>
      <c r="D12" s="135"/>
      <c r="E12" s="135">
        <v>4750</v>
      </c>
      <c r="F12" s="187">
        <v>3271.7130000000002</v>
      </c>
      <c r="G12" s="133"/>
      <c r="H12" s="178"/>
      <c r="I12" s="72"/>
      <c r="K12" s="153" t="s">
        <v>86</v>
      </c>
    </row>
    <row r="13" spans="1:12" ht="24.95" customHeight="1" x14ac:dyDescent="0.3">
      <c r="A13" s="22"/>
      <c r="B13" s="26" t="s">
        <v>16</v>
      </c>
      <c r="C13" s="24" t="s">
        <v>4</v>
      </c>
      <c r="D13" s="135"/>
      <c r="E13" s="135">
        <v>4050</v>
      </c>
      <c r="F13" s="188">
        <v>2723.3609999999999</v>
      </c>
      <c r="G13" s="133"/>
      <c r="H13" s="178"/>
      <c r="I13" s="72"/>
      <c r="K13" s="153" t="s">
        <v>86</v>
      </c>
    </row>
    <row r="14" spans="1:12" s="8" customFormat="1" ht="32.25" customHeight="1" x14ac:dyDescent="0.35">
      <c r="A14" s="22">
        <v>3</v>
      </c>
      <c r="B14" s="23" t="s">
        <v>17</v>
      </c>
      <c r="C14" s="25" t="s">
        <v>4</v>
      </c>
      <c r="D14" s="134"/>
      <c r="E14" s="134">
        <v>16.670000000000002</v>
      </c>
      <c r="F14" s="134"/>
      <c r="G14" s="134">
        <f>F15/E15*100</f>
        <v>76.377448275862065</v>
      </c>
      <c r="H14" s="186">
        <f>F15/D15*100</f>
        <v>129.83362133848539</v>
      </c>
      <c r="I14" s="73"/>
      <c r="J14" s="108"/>
      <c r="K14" s="153" t="s">
        <v>86</v>
      </c>
    </row>
    <row r="15" spans="1:12" ht="38.25" customHeight="1" x14ac:dyDescent="0.3">
      <c r="A15" s="44"/>
      <c r="B15" s="35" t="s">
        <v>63</v>
      </c>
      <c r="C15" s="117" t="s">
        <v>61</v>
      </c>
      <c r="D15" s="177">
        <v>1705.9880000000001</v>
      </c>
      <c r="E15" s="135">
        <v>2900</v>
      </c>
      <c r="F15" s="177">
        <v>2214.9459999999999</v>
      </c>
      <c r="G15" s="133"/>
      <c r="H15" s="178"/>
      <c r="I15" s="71"/>
      <c r="J15" s="108">
        <f t="shared" si="0"/>
        <v>76.377448275862065</v>
      </c>
      <c r="K15" s="153" t="s">
        <v>86</v>
      </c>
    </row>
    <row r="16" spans="1:12" ht="84.75" customHeight="1" x14ac:dyDescent="0.3">
      <c r="A16" s="22">
        <v>4</v>
      </c>
      <c r="B16" s="27" t="s">
        <v>18</v>
      </c>
      <c r="C16" s="24" t="s">
        <v>19</v>
      </c>
      <c r="D16" s="135"/>
      <c r="E16" s="136">
        <v>138.85</v>
      </c>
      <c r="F16" s="189"/>
      <c r="G16" s="189"/>
      <c r="H16" s="190"/>
      <c r="I16" s="82" t="s">
        <v>119</v>
      </c>
      <c r="K16" s="153" t="s">
        <v>86</v>
      </c>
    </row>
    <row r="17" spans="1:14" s="105" customFormat="1" ht="32.25" customHeight="1" x14ac:dyDescent="0.3">
      <c r="A17" s="22">
        <v>5</v>
      </c>
      <c r="B17" s="23" t="s">
        <v>20</v>
      </c>
      <c r="C17" s="24" t="s">
        <v>4</v>
      </c>
      <c r="D17" s="135"/>
      <c r="E17" s="137"/>
      <c r="F17" s="133"/>
      <c r="G17" s="134"/>
      <c r="H17" s="186"/>
      <c r="I17" s="73"/>
      <c r="J17" s="144"/>
      <c r="K17" s="154"/>
    </row>
    <row r="18" spans="1:14" ht="25.5" customHeight="1" x14ac:dyDescent="0.3">
      <c r="A18" s="44"/>
      <c r="B18" s="35" t="s">
        <v>62</v>
      </c>
      <c r="C18" s="117" t="s">
        <v>61</v>
      </c>
      <c r="D18" s="177">
        <v>524.61699999999996</v>
      </c>
      <c r="E18" s="138">
        <v>657</v>
      </c>
      <c r="F18" s="191">
        <v>648.39200000000005</v>
      </c>
      <c r="G18" s="192">
        <f>F18/E18*100</f>
        <v>98.68980213089803</v>
      </c>
      <c r="H18" s="192">
        <f>F18/D18*100</f>
        <v>123.5934024250072</v>
      </c>
      <c r="I18" s="71"/>
      <c r="K18" s="155">
        <f>F18/D18*100</f>
        <v>123.5934024250072</v>
      </c>
    </row>
    <row r="19" spans="1:14" ht="32.25" customHeight="1" x14ac:dyDescent="0.3">
      <c r="A19" s="22" t="s">
        <v>8</v>
      </c>
      <c r="B19" s="23" t="s">
        <v>21</v>
      </c>
      <c r="C19" s="30"/>
      <c r="D19" s="177"/>
      <c r="E19" s="139"/>
      <c r="F19" s="189"/>
      <c r="G19" s="189"/>
      <c r="H19" s="190"/>
      <c r="I19" s="71"/>
    </row>
    <row r="20" spans="1:14" ht="94.5" customHeight="1" x14ac:dyDescent="0.3">
      <c r="A20" s="32">
        <v>6</v>
      </c>
      <c r="B20" s="33" t="s">
        <v>22</v>
      </c>
      <c r="C20" s="118" t="s">
        <v>9</v>
      </c>
      <c r="D20" s="187"/>
      <c r="E20" s="140">
        <v>2700</v>
      </c>
      <c r="F20" s="189">
        <v>2477</v>
      </c>
      <c r="G20" s="192">
        <f>F20/E20*100</f>
        <v>91.740740740740748</v>
      </c>
      <c r="H20" s="190"/>
      <c r="I20" s="82" t="s">
        <v>119</v>
      </c>
      <c r="K20" s="153" t="s">
        <v>110</v>
      </c>
    </row>
    <row r="21" spans="1:14" ht="30.75" customHeight="1" x14ac:dyDescent="0.3">
      <c r="A21" s="22">
        <v>7</v>
      </c>
      <c r="B21" s="23" t="s">
        <v>23</v>
      </c>
      <c r="C21" s="30"/>
      <c r="D21" s="177"/>
      <c r="E21" s="141"/>
      <c r="F21" s="189"/>
      <c r="G21" s="189"/>
      <c r="H21" s="190"/>
      <c r="I21" s="71"/>
      <c r="K21" s="153"/>
    </row>
    <row r="22" spans="1:14" ht="90.75" customHeight="1" x14ac:dyDescent="0.3">
      <c r="A22" s="22"/>
      <c r="B22" s="26" t="s">
        <v>10</v>
      </c>
      <c r="C22" s="30" t="s">
        <v>5</v>
      </c>
      <c r="D22" s="133">
        <v>25</v>
      </c>
      <c r="E22" s="141">
        <v>25</v>
      </c>
      <c r="F22" s="133">
        <v>25</v>
      </c>
      <c r="G22" s="133">
        <v>100</v>
      </c>
      <c r="H22" s="184">
        <v>100</v>
      </c>
      <c r="I22" s="82" t="s">
        <v>119</v>
      </c>
      <c r="K22" s="153" t="s">
        <v>111</v>
      </c>
    </row>
    <row r="23" spans="1:14" ht="87" customHeight="1" x14ac:dyDescent="0.3">
      <c r="A23" s="22"/>
      <c r="B23" s="26" t="s">
        <v>24</v>
      </c>
      <c r="C23" s="30" t="s">
        <v>11</v>
      </c>
      <c r="D23" s="133">
        <v>91</v>
      </c>
      <c r="E23" s="141">
        <v>91</v>
      </c>
      <c r="F23" s="133">
        <v>91</v>
      </c>
      <c r="G23" s="133">
        <v>100</v>
      </c>
      <c r="H23" s="184">
        <v>100</v>
      </c>
      <c r="I23" s="82" t="s">
        <v>119</v>
      </c>
      <c r="K23" s="153" t="s">
        <v>111</v>
      </c>
    </row>
    <row r="24" spans="1:14" s="105" customFormat="1" ht="87" customHeight="1" x14ac:dyDescent="0.3">
      <c r="A24" s="22">
        <v>8</v>
      </c>
      <c r="B24" s="23" t="s">
        <v>25</v>
      </c>
      <c r="C24" s="30" t="s">
        <v>4</v>
      </c>
      <c r="D24" s="177"/>
      <c r="E24" s="134">
        <v>12.09</v>
      </c>
      <c r="F24" s="135">
        <v>12.04</v>
      </c>
      <c r="G24" s="135">
        <f>E24/F24*100</f>
        <v>100.4152823920266</v>
      </c>
      <c r="H24" s="178"/>
      <c r="I24" s="82" t="s">
        <v>119</v>
      </c>
      <c r="J24" s="144"/>
      <c r="K24" s="175" t="s">
        <v>111</v>
      </c>
      <c r="N24" s="176" t="s">
        <v>114</v>
      </c>
    </row>
    <row r="25" spans="1:14" ht="90" customHeight="1" x14ac:dyDescent="0.3">
      <c r="A25" s="22">
        <v>9</v>
      </c>
      <c r="B25" s="28" t="s">
        <v>26</v>
      </c>
      <c r="C25" s="24" t="s">
        <v>27</v>
      </c>
      <c r="D25" s="135"/>
      <c r="E25" s="141">
        <v>3</v>
      </c>
      <c r="F25" s="189">
        <v>3</v>
      </c>
      <c r="G25" s="133">
        <v>100</v>
      </c>
      <c r="H25" s="133">
        <v>100</v>
      </c>
      <c r="I25" s="82" t="s">
        <v>115</v>
      </c>
      <c r="K25" s="153" t="s">
        <v>112</v>
      </c>
    </row>
    <row r="26" spans="1:14" ht="24.95" customHeight="1" x14ac:dyDescent="0.3">
      <c r="A26" s="22"/>
      <c r="B26" s="35" t="s">
        <v>28</v>
      </c>
      <c r="C26" s="30" t="s">
        <v>27</v>
      </c>
      <c r="D26" s="177"/>
      <c r="E26" s="141"/>
      <c r="F26" s="189"/>
      <c r="G26" s="189"/>
      <c r="H26" s="190"/>
      <c r="I26" s="71"/>
    </row>
    <row r="27" spans="1:14" s="107" customFormat="1" ht="79.5" customHeight="1" x14ac:dyDescent="0.35">
      <c r="A27" s="22">
        <v>10</v>
      </c>
      <c r="B27" s="28" t="s">
        <v>29</v>
      </c>
      <c r="C27" s="24" t="s">
        <v>4</v>
      </c>
      <c r="D27" s="135"/>
      <c r="E27" s="134">
        <v>0.04</v>
      </c>
      <c r="F27" s="133"/>
      <c r="G27" s="133"/>
      <c r="H27" s="178"/>
      <c r="I27" s="82" t="s">
        <v>115</v>
      </c>
      <c r="J27" s="145"/>
      <c r="K27" s="153" t="s">
        <v>110</v>
      </c>
    </row>
    <row r="28" spans="1:14" s="105" customFormat="1" ht="69.75" customHeight="1" x14ac:dyDescent="0.3">
      <c r="A28" s="22">
        <v>11</v>
      </c>
      <c r="B28" s="23" t="s">
        <v>30</v>
      </c>
      <c r="C28" s="24" t="s">
        <v>4</v>
      </c>
      <c r="D28" s="135"/>
      <c r="E28" s="141">
        <v>85</v>
      </c>
      <c r="F28" s="193">
        <v>76.62</v>
      </c>
      <c r="G28" s="135">
        <f>F28/E28*100</f>
        <v>90.141176470588235</v>
      </c>
      <c r="H28" s="135"/>
      <c r="I28" s="79" t="s">
        <v>109</v>
      </c>
      <c r="J28" s="144"/>
      <c r="K28" s="154" t="s">
        <v>113</v>
      </c>
    </row>
    <row r="29" spans="1:14" ht="93" customHeight="1" x14ac:dyDescent="0.3">
      <c r="A29" s="22">
        <v>12</v>
      </c>
      <c r="B29" s="23" t="s">
        <v>31</v>
      </c>
      <c r="C29" s="30"/>
      <c r="D29" s="177"/>
      <c r="E29" s="141"/>
      <c r="F29" s="189"/>
      <c r="G29" s="189"/>
      <c r="H29" s="190"/>
      <c r="I29" s="82" t="s">
        <v>119</v>
      </c>
      <c r="K29" s="153"/>
    </row>
    <row r="30" spans="1:14" ht="24.75" customHeight="1" x14ac:dyDescent="0.3">
      <c r="A30" s="22"/>
      <c r="B30" s="37" t="s">
        <v>32</v>
      </c>
      <c r="C30" s="24" t="s">
        <v>4</v>
      </c>
      <c r="D30" s="135"/>
      <c r="E30" s="141">
        <v>99</v>
      </c>
      <c r="F30" s="189"/>
      <c r="G30" s="189"/>
      <c r="H30" s="190"/>
      <c r="I30" s="82"/>
      <c r="K30" s="153" t="s">
        <v>112</v>
      </c>
    </row>
    <row r="31" spans="1:14" ht="19.5" customHeight="1" x14ac:dyDescent="0.3">
      <c r="A31" s="38"/>
      <c r="B31" s="39" t="s">
        <v>33</v>
      </c>
      <c r="C31" s="40" t="s">
        <v>4</v>
      </c>
      <c r="D31" s="194"/>
      <c r="E31" s="142">
        <v>72</v>
      </c>
      <c r="F31" s="195"/>
      <c r="G31" s="196"/>
      <c r="H31" s="197"/>
      <c r="I31" s="81"/>
      <c r="K31" s="153" t="s">
        <v>112</v>
      </c>
    </row>
    <row r="32" spans="1:14" x14ac:dyDescent="0.3">
      <c r="H32" s="198"/>
    </row>
  </sheetData>
  <mergeCells count="8">
    <mergeCell ref="I3:I4"/>
    <mergeCell ref="B1:H1"/>
    <mergeCell ref="A3:A4"/>
    <mergeCell ref="B3:B4"/>
    <mergeCell ref="C3:C4"/>
    <mergeCell ref="D3:D4"/>
    <mergeCell ref="E3:F3"/>
    <mergeCell ref="G3:H3"/>
  </mergeCells>
  <pageMargins left="0.7" right="0.3" top="0.39" bottom="0.2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topLeftCell="A16" workbookViewId="0">
      <selection activeCell="B20" sqref="B20"/>
    </sheetView>
  </sheetViews>
  <sheetFormatPr defaultColWidth="10.140625" defaultRowHeight="19.5" x14ac:dyDescent="0.3"/>
  <cols>
    <col min="1" max="1" width="6.28515625" style="2" customWidth="1"/>
    <col min="2" max="2" width="50.85546875" style="3" customWidth="1"/>
    <col min="3" max="3" width="12.42578125" style="9" customWidth="1"/>
    <col min="4" max="4" width="12.42578125" style="114" customWidth="1"/>
    <col min="5" max="5" width="14.7109375" style="10" customWidth="1"/>
    <col min="6" max="6" width="12.42578125" style="98" customWidth="1"/>
    <col min="7" max="7" width="13" style="98" customWidth="1"/>
    <col min="8" max="8" width="12.28515625" style="98" customWidth="1"/>
    <col min="9" max="9" width="18.28515625" style="3" customWidth="1"/>
    <col min="10" max="10" width="20.140625" style="3" customWidth="1"/>
    <col min="11" max="11" width="10.5703125" style="3" bestFit="1" customWidth="1"/>
    <col min="12" max="16384" width="10.140625" style="3"/>
  </cols>
  <sheetData>
    <row r="1" spans="1:10" ht="41.25" customHeight="1" x14ac:dyDescent="0.3">
      <c r="B1" s="202" t="s">
        <v>70</v>
      </c>
      <c r="C1" s="203"/>
      <c r="D1" s="203"/>
      <c r="E1" s="203"/>
      <c r="F1" s="203"/>
      <c r="G1" s="203"/>
      <c r="H1" s="203"/>
    </row>
    <row r="2" spans="1:10" ht="27.75" customHeight="1" x14ac:dyDescent="0.3">
      <c r="B2" s="4"/>
      <c r="C2" s="5"/>
      <c r="D2" s="109"/>
      <c r="E2" s="4"/>
      <c r="F2" s="88"/>
      <c r="G2" s="88"/>
      <c r="H2" s="88"/>
    </row>
    <row r="3" spans="1:10" s="83" customFormat="1" ht="36.75" customHeight="1" x14ac:dyDescent="0.3">
      <c r="A3" s="204" t="s">
        <v>0</v>
      </c>
      <c r="B3" s="206" t="s">
        <v>1</v>
      </c>
      <c r="C3" s="208" t="s">
        <v>2</v>
      </c>
      <c r="D3" s="215" t="s">
        <v>69</v>
      </c>
      <c r="E3" s="217" t="s">
        <v>71</v>
      </c>
      <c r="F3" s="218"/>
      <c r="G3" s="219" t="s">
        <v>58</v>
      </c>
      <c r="H3" s="220"/>
      <c r="I3" s="200" t="s">
        <v>66</v>
      </c>
    </row>
    <row r="4" spans="1:10" s="83" customFormat="1" ht="75" customHeight="1" x14ac:dyDescent="0.3">
      <c r="A4" s="205"/>
      <c r="B4" s="207"/>
      <c r="C4" s="201"/>
      <c r="D4" s="216"/>
      <c r="E4" s="84" t="s">
        <v>57</v>
      </c>
      <c r="F4" s="89" t="s">
        <v>56</v>
      </c>
      <c r="G4" s="99" t="s">
        <v>59</v>
      </c>
      <c r="H4" s="99" t="s">
        <v>60</v>
      </c>
      <c r="I4" s="201"/>
    </row>
    <row r="5" spans="1:10" ht="31.5" customHeight="1" x14ac:dyDescent="0.3">
      <c r="A5" s="16" t="s">
        <v>3</v>
      </c>
      <c r="B5" s="17" t="s">
        <v>6</v>
      </c>
      <c r="C5" s="6">
        <v>1</v>
      </c>
      <c r="D5" s="110">
        <v>2</v>
      </c>
      <c r="E5" s="6">
        <v>3</v>
      </c>
      <c r="F5" s="90">
        <v>4</v>
      </c>
      <c r="G5" s="90">
        <v>5</v>
      </c>
      <c r="H5" s="90">
        <v>6</v>
      </c>
      <c r="I5" s="6">
        <v>7</v>
      </c>
    </row>
    <row r="6" spans="1:10" ht="33.75" customHeight="1" x14ac:dyDescent="0.3">
      <c r="A6" s="18"/>
      <c r="B6" s="19" t="s">
        <v>12</v>
      </c>
      <c r="C6" s="20" t="s">
        <v>4</v>
      </c>
      <c r="D6" s="69"/>
      <c r="E6" s="70">
        <v>16.77</v>
      </c>
      <c r="F6" s="122"/>
      <c r="G6" s="121"/>
      <c r="H6" s="123"/>
      <c r="I6" s="69"/>
    </row>
    <row r="7" spans="1:10" ht="39.75" customHeight="1" x14ac:dyDescent="0.3">
      <c r="A7" s="44"/>
      <c r="B7" s="59" t="s">
        <v>12</v>
      </c>
      <c r="C7" s="30" t="s">
        <v>61</v>
      </c>
      <c r="D7" s="119"/>
      <c r="E7" s="79">
        <v>12574</v>
      </c>
      <c r="F7" s="119"/>
      <c r="G7" s="122"/>
      <c r="H7" s="124"/>
      <c r="I7" s="71"/>
      <c r="J7" s="3" t="e">
        <f>F7/H6*100</f>
        <v>#DIV/0!</v>
      </c>
    </row>
    <row r="8" spans="1:10" s="8" customFormat="1" ht="30" customHeight="1" x14ac:dyDescent="0.35">
      <c r="A8" s="22">
        <v>1</v>
      </c>
      <c r="B8" s="23" t="s">
        <v>13</v>
      </c>
      <c r="C8" s="25" t="s">
        <v>4</v>
      </c>
      <c r="D8" s="120"/>
      <c r="E8" s="73">
        <v>0.77</v>
      </c>
      <c r="F8" s="125"/>
      <c r="G8" s="120"/>
      <c r="H8" s="126"/>
      <c r="I8" s="73"/>
      <c r="J8" s="8">
        <f>F9/100.91*100</f>
        <v>0</v>
      </c>
    </row>
    <row r="9" spans="1:10" ht="39.75" customHeight="1" x14ac:dyDescent="0.3">
      <c r="A9" s="44"/>
      <c r="B9" s="35" t="s">
        <v>65</v>
      </c>
      <c r="C9" s="21" t="s">
        <v>61</v>
      </c>
      <c r="D9" s="121"/>
      <c r="E9" s="72">
        <v>874</v>
      </c>
      <c r="F9" s="119"/>
      <c r="G9" s="122"/>
      <c r="H9" s="124"/>
      <c r="I9" s="71"/>
    </row>
    <row r="10" spans="1:10" s="8" customFormat="1" ht="30" customHeight="1" x14ac:dyDescent="0.35">
      <c r="A10" s="22">
        <v>2</v>
      </c>
      <c r="B10" s="23" t="s">
        <v>14</v>
      </c>
      <c r="C10" s="25" t="s">
        <v>4</v>
      </c>
      <c r="D10" s="120"/>
      <c r="E10" s="73">
        <v>18.68</v>
      </c>
      <c r="F10" s="120"/>
      <c r="G10" s="120"/>
      <c r="H10" s="127"/>
      <c r="I10" s="73"/>
      <c r="J10" s="8">
        <f>F11/103.43*100</f>
        <v>0</v>
      </c>
    </row>
    <row r="11" spans="1:10" ht="40.5" customHeight="1" x14ac:dyDescent="0.3">
      <c r="A11" s="44"/>
      <c r="B11" s="35" t="s">
        <v>64</v>
      </c>
      <c r="C11" s="21" t="s">
        <v>61</v>
      </c>
      <c r="D11" s="119"/>
      <c r="E11" s="72">
        <v>8800</v>
      </c>
      <c r="F11" s="128"/>
      <c r="G11" s="122"/>
      <c r="H11" s="124"/>
      <c r="I11" s="71"/>
    </row>
    <row r="12" spans="1:10" ht="34.5" customHeight="1" x14ac:dyDescent="0.3">
      <c r="A12" s="22"/>
      <c r="B12" s="26" t="s">
        <v>15</v>
      </c>
      <c r="C12" s="24" t="s">
        <v>4</v>
      </c>
      <c r="D12" s="121"/>
      <c r="E12" s="72">
        <v>4750</v>
      </c>
      <c r="F12" s="128"/>
      <c r="G12" s="122"/>
      <c r="H12" s="124"/>
      <c r="I12" s="72"/>
      <c r="J12" s="13"/>
    </row>
    <row r="13" spans="1:10" ht="24.95" customHeight="1" x14ac:dyDescent="0.3">
      <c r="A13" s="22"/>
      <c r="B13" s="26" t="s">
        <v>16</v>
      </c>
      <c r="C13" s="24" t="s">
        <v>4</v>
      </c>
      <c r="D13" s="121"/>
      <c r="E13" s="72">
        <v>4050</v>
      </c>
      <c r="F13" s="129"/>
      <c r="G13" s="122"/>
      <c r="H13" s="124"/>
      <c r="I13" s="72"/>
      <c r="J13" s="15"/>
    </row>
    <row r="14" spans="1:10" s="8" customFormat="1" ht="32.25" customHeight="1" x14ac:dyDescent="0.35">
      <c r="A14" s="22">
        <v>3</v>
      </c>
      <c r="B14" s="23" t="s">
        <v>17</v>
      </c>
      <c r="C14" s="25" t="s">
        <v>4</v>
      </c>
      <c r="D14" s="120"/>
      <c r="E14" s="73">
        <v>16.670000000000002</v>
      </c>
      <c r="F14" s="120"/>
      <c r="G14" s="120"/>
      <c r="H14" s="127"/>
      <c r="I14" s="73"/>
      <c r="J14" s="61">
        <f>652.244/105.77*100</f>
        <v>616.6625697267657</v>
      </c>
    </row>
    <row r="15" spans="1:10" ht="38.25" customHeight="1" x14ac:dyDescent="0.3">
      <c r="A15" s="44"/>
      <c r="B15" s="35" t="s">
        <v>63</v>
      </c>
      <c r="C15" s="21" t="s">
        <v>61</v>
      </c>
      <c r="D15" s="119"/>
      <c r="E15" s="72">
        <v>2900</v>
      </c>
      <c r="F15" s="119"/>
      <c r="G15" s="122"/>
      <c r="H15" s="124"/>
      <c r="I15" s="71"/>
      <c r="J15" s="15"/>
    </row>
    <row r="16" spans="1:10" ht="66.75" customHeight="1" x14ac:dyDescent="0.3">
      <c r="A16" s="22">
        <v>4</v>
      </c>
      <c r="B16" s="27" t="s">
        <v>18</v>
      </c>
      <c r="C16" s="24" t="s">
        <v>19</v>
      </c>
      <c r="D16" s="86"/>
      <c r="E16" s="130">
        <v>138.85</v>
      </c>
      <c r="F16" s="91"/>
      <c r="G16" s="91"/>
      <c r="H16" s="100"/>
      <c r="I16" s="82" t="s">
        <v>68</v>
      </c>
    </row>
    <row r="17" spans="1:11" s="105" customFormat="1" ht="37.5" customHeight="1" x14ac:dyDescent="0.3">
      <c r="A17" s="22">
        <v>5</v>
      </c>
      <c r="B17" s="23" t="s">
        <v>20</v>
      </c>
      <c r="C17" s="24" t="s">
        <v>4</v>
      </c>
      <c r="D17" s="86"/>
      <c r="E17" s="74"/>
      <c r="F17" s="87"/>
      <c r="G17" s="85"/>
      <c r="H17" s="104"/>
      <c r="I17" s="73"/>
    </row>
    <row r="18" spans="1:11" ht="25.5" customHeight="1" x14ac:dyDescent="0.3">
      <c r="A18" s="44"/>
      <c r="B18" s="35" t="s">
        <v>62</v>
      </c>
      <c r="C18" s="21" t="s">
        <v>61</v>
      </c>
      <c r="D18" s="111">
        <v>425.11900000000003</v>
      </c>
      <c r="E18" s="75">
        <v>657</v>
      </c>
      <c r="F18" s="93">
        <v>442.02800000000002</v>
      </c>
      <c r="G18" s="92">
        <f>F18/E18*100</f>
        <v>67.279756468797572</v>
      </c>
      <c r="H18" s="100">
        <v>3.9769999999999999</v>
      </c>
      <c r="I18" s="71"/>
      <c r="K18" s="108">
        <f>442.028/425.119*100</f>
        <v>103.97747454242223</v>
      </c>
    </row>
    <row r="19" spans="1:11" ht="32.25" customHeight="1" x14ac:dyDescent="0.3">
      <c r="A19" s="22" t="s">
        <v>8</v>
      </c>
      <c r="B19" s="23" t="s">
        <v>21</v>
      </c>
      <c r="C19" s="30"/>
      <c r="D19" s="111"/>
      <c r="E19" s="76"/>
      <c r="F19" s="94"/>
      <c r="G19" s="91"/>
      <c r="H19" s="100"/>
      <c r="I19" s="71"/>
    </row>
    <row r="20" spans="1:11" ht="27.75" customHeight="1" x14ac:dyDescent="0.3">
      <c r="A20" s="32">
        <v>6</v>
      </c>
      <c r="B20" s="33" t="s">
        <v>22</v>
      </c>
      <c r="C20" s="34" t="s">
        <v>9</v>
      </c>
      <c r="D20" s="112"/>
      <c r="E20" s="77">
        <v>2700</v>
      </c>
      <c r="F20" s="91"/>
      <c r="G20" s="91"/>
      <c r="H20" s="100"/>
      <c r="I20" s="79" t="s">
        <v>67</v>
      </c>
    </row>
    <row r="21" spans="1:11" ht="27.75" customHeight="1" x14ac:dyDescent="0.3">
      <c r="A21" s="22">
        <v>7</v>
      </c>
      <c r="B21" s="23" t="s">
        <v>23</v>
      </c>
      <c r="C21" s="30"/>
      <c r="D21" s="111"/>
      <c r="E21" s="78"/>
      <c r="F21" s="91"/>
      <c r="G21" s="91"/>
      <c r="H21" s="100"/>
      <c r="I21" s="71"/>
    </row>
    <row r="22" spans="1:11" ht="24.95" customHeight="1" x14ac:dyDescent="0.3">
      <c r="A22" s="22"/>
      <c r="B22" s="26" t="s">
        <v>10</v>
      </c>
      <c r="C22" s="30" t="s">
        <v>5</v>
      </c>
      <c r="D22" s="79">
        <v>25</v>
      </c>
      <c r="E22" s="78">
        <v>25</v>
      </c>
      <c r="F22" s="115">
        <v>25</v>
      </c>
      <c r="G22" s="115">
        <v>100</v>
      </c>
      <c r="H22" s="116">
        <v>100</v>
      </c>
      <c r="I22" s="79" t="s">
        <v>67</v>
      </c>
    </row>
    <row r="23" spans="1:11" ht="25.5" customHeight="1" x14ac:dyDescent="0.3">
      <c r="A23" s="22"/>
      <c r="B23" s="26" t="s">
        <v>24</v>
      </c>
      <c r="C23" s="30" t="s">
        <v>11</v>
      </c>
      <c r="D23" s="79">
        <v>91</v>
      </c>
      <c r="E23" s="78">
        <v>91</v>
      </c>
      <c r="F23" s="115">
        <v>91</v>
      </c>
      <c r="G23" s="115">
        <v>100</v>
      </c>
      <c r="H23" s="116">
        <v>100</v>
      </c>
      <c r="I23" s="79" t="s">
        <v>67</v>
      </c>
    </row>
    <row r="24" spans="1:11" ht="28.5" customHeight="1" x14ac:dyDescent="0.3">
      <c r="A24" s="22">
        <v>8</v>
      </c>
      <c r="B24" s="23" t="s">
        <v>25</v>
      </c>
      <c r="C24" s="30" t="s">
        <v>4</v>
      </c>
      <c r="D24" s="111"/>
      <c r="E24" s="73">
        <v>12.09</v>
      </c>
      <c r="F24" s="91"/>
      <c r="G24" s="91"/>
      <c r="H24" s="100"/>
      <c r="I24" s="71"/>
    </row>
    <row r="25" spans="1:11" ht="28.5" customHeight="1" x14ac:dyDescent="0.3">
      <c r="A25" s="22">
        <v>9</v>
      </c>
      <c r="B25" s="28" t="s">
        <v>26</v>
      </c>
      <c r="C25" s="24" t="s">
        <v>27</v>
      </c>
      <c r="D25" s="86"/>
      <c r="E25" s="78">
        <v>3</v>
      </c>
      <c r="F25" s="91"/>
      <c r="G25" s="91"/>
      <c r="H25" s="100"/>
      <c r="I25" s="79" t="s">
        <v>67</v>
      </c>
    </row>
    <row r="26" spans="1:11" ht="24.95" customHeight="1" x14ac:dyDescent="0.3">
      <c r="A26" s="22"/>
      <c r="B26" s="35" t="s">
        <v>28</v>
      </c>
      <c r="C26" s="30" t="s">
        <v>27</v>
      </c>
      <c r="D26" s="111"/>
      <c r="E26" s="78"/>
      <c r="F26" s="95"/>
      <c r="G26" s="91"/>
      <c r="H26" s="100"/>
      <c r="I26" s="71"/>
    </row>
    <row r="27" spans="1:11" s="107" customFormat="1" ht="35.25" customHeight="1" x14ac:dyDescent="0.35">
      <c r="A27" s="22">
        <v>10</v>
      </c>
      <c r="B27" s="28" t="s">
        <v>29</v>
      </c>
      <c r="C27" s="24" t="s">
        <v>4</v>
      </c>
      <c r="D27" s="86"/>
      <c r="E27" s="73">
        <v>0.04</v>
      </c>
      <c r="F27" s="87"/>
      <c r="G27" s="87"/>
      <c r="H27" s="106"/>
      <c r="I27" s="72"/>
    </row>
    <row r="28" spans="1:11" ht="42" customHeight="1" x14ac:dyDescent="0.3">
      <c r="A28" s="22">
        <v>11</v>
      </c>
      <c r="B28" s="23" t="s">
        <v>30</v>
      </c>
      <c r="C28" s="24" t="s">
        <v>4</v>
      </c>
      <c r="D28" s="86"/>
      <c r="E28" s="78">
        <v>85</v>
      </c>
      <c r="F28" s="96"/>
      <c r="G28" s="91"/>
      <c r="H28" s="100"/>
      <c r="I28" s="79" t="s">
        <v>67</v>
      </c>
    </row>
    <row r="29" spans="1:11" ht="30" customHeight="1" x14ac:dyDescent="0.3">
      <c r="A29" s="22">
        <v>12</v>
      </c>
      <c r="B29" s="23" t="s">
        <v>31</v>
      </c>
      <c r="C29" s="30"/>
      <c r="D29" s="111"/>
      <c r="E29" s="78"/>
      <c r="F29" s="91"/>
      <c r="G29" s="91"/>
      <c r="H29" s="100"/>
      <c r="I29" s="71"/>
    </row>
    <row r="30" spans="1:11" ht="30" customHeight="1" x14ac:dyDescent="0.3">
      <c r="A30" s="22"/>
      <c r="B30" s="37" t="s">
        <v>32</v>
      </c>
      <c r="C30" s="24" t="s">
        <v>4</v>
      </c>
      <c r="D30" s="86"/>
      <c r="E30" s="78">
        <v>99</v>
      </c>
      <c r="F30" s="95"/>
      <c r="G30" s="91"/>
      <c r="H30" s="100"/>
      <c r="I30" s="79" t="s">
        <v>67</v>
      </c>
    </row>
    <row r="31" spans="1:11" ht="26.25" customHeight="1" x14ac:dyDescent="0.3">
      <c r="A31" s="38"/>
      <c r="B31" s="39" t="s">
        <v>33</v>
      </c>
      <c r="C31" s="40" t="s">
        <v>4</v>
      </c>
      <c r="D31" s="113"/>
      <c r="E31" s="80">
        <v>72</v>
      </c>
      <c r="F31" s="97"/>
      <c r="G31" s="101"/>
      <c r="H31" s="102"/>
      <c r="I31" s="81" t="s">
        <v>67</v>
      </c>
    </row>
    <row r="32" spans="1:11" x14ac:dyDescent="0.3">
      <c r="H32" s="103"/>
    </row>
  </sheetData>
  <mergeCells count="8">
    <mergeCell ref="I3:I4"/>
    <mergeCell ref="B1:H1"/>
    <mergeCell ref="A3:A4"/>
    <mergeCell ref="B3:B4"/>
    <mergeCell ref="C3:C4"/>
    <mergeCell ref="D3:D4"/>
    <mergeCell ref="E3:F3"/>
    <mergeCell ref="G3:H3"/>
  </mergeCells>
  <pageMargins left="0.7" right="0.3" top="0.39" bottom="0.2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F21" sqref="F21"/>
    </sheetView>
  </sheetViews>
  <sheetFormatPr defaultRowHeight="15" x14ac:dyDescent="0.25"/>
  <cols>
    <col min="1" max="1" width="5.7109375" style="150" customWidth="1"/>
    <col min="2" max="2" width="18.85546875" style="150" customWidth="1"/>
    <col min="3" max="4" width="10.42578125" style="150" customWidth="1"/>
    <col min="5" max="5" width="10.42578125" style="174" customWidth="1"/>
    <col min="6" max="11" width="10.42578125" style="150" customWidth="1"/>
    <col min="12" max="12" width="11.7109375" style="174" customWidth="1"/>
    <col min="13" max="13" width="23.85546875" style="174" customWidth="1"/>
    <col min="14" max="16384" width="9.140625" style="150"/>
  </cols>
  <sheetData>
    <row r="1" spans="1:14" ht="15.75" x14ac:dyDescent="0.25">
      <c r="A1" s="228" t="s">
        <v>75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4" s="156" customFormat="1" ht="15.75" x14ac:dyDescent="0.25">
      <c r="A2" s="228" t="s">
        <v>108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4" s="157" customFormat="1" ht="15.75" x14ac:dyDescent="0.25">
      <c r="A3" s="229" t="s">
        <v>76</v>
      </c>
      <c r="B3" s="229" t="s">
        <v>77</v>
      </c>
      <c r="C3" s="225" t="s">
        <v>78</v>
      </c>
      <c r="D3" s="226"/>
      <c r="E3" s="227"/>
      <c r="F3" s="225" t="s">
        <v>79</v>
      </c>
      <c r="G3" s="226"/>
      <c r="H3" s="226"/>
      <c r="I3" s="226"/>
      <c r="J3" s="226"/>
      <c r="K3" s="226"/>
      <c r="L3" s="232" t="s">
        <v>80</v>
      </c>
      <c r="M3" s="232" t="s">
        <v>66</v>
      </c>
    </row>
    <row r="4" spans="1:14" s="157" customFormat="1" ht="15.75" x14ac:dyDescent="0.25">
      <c r="A4" s="230"/>
      <c r="B4" s="230"/>
      <c r="C4" s="232" t="s">
        <v>81</v>
      </c>
      <c r="D4" s="221" t="s">
        <v>82</v>
      </c>
      <c r="E4" s="221" t="s">
        <v>83</v>
      </c>
      <c r="F4" s="223" t="s">
        <v>84</v>
      </c>
      <c r="G4" s="224"/>
      <c r="H4" s="222"/>
      <c r="I4" s="225" t="s">
        <v>85</v>
      </c>
      <c r="J4" s="226"/>
      <c r="K4" s="227"/>
      <c r="L4" s="233"/>
      <c r="M4" s="233"/>
    </row>
    <row r="5" spans="1:14" ht="15.75" x14ac:dyDescent="0.25">
      <c r="A5" s="231"/>
      <c r="B5" s="231"/>
      <c r="C5" s="234"/>
      <c r="D5" s="222"/>
      <c r="E5" s="222"/>
      <c r="F5" s="158" t="s">
        <v>86</v>
      </c>
      <c r="G5" s="158" t="s">
        <v>82</v>
      </c>
      <c r="H5" s="158" t="s">
        <v>83</v>
      </c>
      <c r="I5" s="158" t="s">
        <v>86</v>
      </c>
      <c r="J5" s="158" t="s">
        <v>82</v>
      </c>
      <c r="K5" s="158" t="s">
        <v>83</v>
      </c>
      <c r="L5" s="234"/>
      <c r="M5" s="234"/>
    </row>
    <row r="6" spans="1:14" ht="45" x14ac:dyDescent="0.3">
      <c r="A6" s="147">
        <v>1</v>
      </c>
      <c r="B6" s="148" t="s">
        <v>87</v>
      </c>
      <c r="C6" s="148">
        <v>3964</v>
      </c>
      <c r="D6" s="148">
        <v>3369</v>
      </c>
      <c r="E6" s="159">
        <f>D6/C6</f>
        <v>0.84989909182643797</v>
      </c>
      <c r="F6" s="149">
        <v>4082</v>
      </c>
      <c r="G6" s="148">
        <v>2803</v>
      </c>
      <c r="H6" s="160">
        <f>G6/F6</f>
        <v>0.68667319941205296</v>
      </c>
      <c r="I6" s="148">
        <v>4039</v>
      </c>
      <c r="J6" s="148">
        <v>2571</v>
      </c>
      <c r="K6" s="160">
        <f>J6/I6</f>
        <v>0.6365436989353801</v>
      </c>
      <c r="L6" s="161" t="s">
        <v>88</v>
      </c>
      <c r="M6" s="162" t="s">
        <v>89</v>
      </c>
      <c r="N6" s="163"/>
    </row>
    <row r="7" spans="1:14" ht="30" x14ac:dyDescent="0.25">
      <c r="A7" s="147">
        <v>2</v>
      </c>
      <c r="B7" s="148" t="s">
        <v>90</v>
      </c>
      <c r="C7" s="148">
        <v>1855</v>
      </c>
      <c r="D7" s="148">
        <v>1577</v>
      </c>
      <c r="E7" s="159">
        <f t="shared" ref="E7:E16" si="0">D7/C7</f>
        <v>0.85013477088948786</v>
      </c>
      <c r="F7" s="149">
        <v>1954</v>
      </c>
      <c r="G7" s="148">
        <v>1097</v>
      </c>
      <c r="H7" s="160">
        <f t="shared" ref="H7:H16" si="1">G7/F7</f>
        <v>0.56141248720573178</v>
      </c>
      <c r="I7" s="148">
        <v>1404</v>
      </c>
      <c r="J7" s="148">
        <v>1097</v>
      </c>
      <c r="K7" s="160">
        <f t="shared" ref="K7:K17" si="2">J7/I7</f>
        <v>0.78133903133903138</v>
      </c>
      <c r="L7" s="161" t="s">
        <v>91</v>
      </c>
      <c r="M7" s="162" t="s">
        <v>92</v>
      </c>
    </row>
    <row r="8" spans="1:14" ht="30" x14ac:dyDescent="0.25">
      <c r="A8" s="147">
        <v>3</v>
      </c>
      <c r="B8" s="148" t="s">
        <v>93</v>
      </c>
      <c r="C8" s="148">
        <v>3139</v>
      </c>
      <c r="D8" s="148">
        <v>2668</v>
      </c>
      <c r="E8" s="159">
        <f t="shared" si="0"/>
        <v>0.84995221408091748</v>
      </c>
      <c r="F8" s="149">
        <v>3139</v>
      </c>
      <c r="G8" s="148">
        <v>2550</v>
      </c>
      <c r="H8" s="160">
        <f t="shared" si="1"/>
        <v>0.81236062440267598</v>
      </c>
      <c r="I8" s="148">
        <v>3401</v>
      </c>
      <c r="J8" s="148">
        <v>2758</v>
      </c>
      <c r="K8" s="160">
        <f t="shared" si="2"/>
        <v>0.81093795942369895</v>
      </c>
      <c r="L8" s="146" t="s">
        <v>94</v>
      </c>
      <c r="M8" s="162" t="s">
        <v>95</v>
      </c>
    </row>
    <row r="9" spans="1:14" ht="30" x14ac:dyDescent="0.25">
      <c r="A9" s="147">
        <v>4</v>
      </c>
      <c r="B9" s="148" t="s">
        <v>96</v>
      </c>
      <c r="C9" s="148">
        <v>2545</v>
      </c>
      <c r="D9" s="148">
        <v>2163</v>
      </c>
      <c r="E9" s="159">
        <f t="shared" si="0"/>
        <v>0.84990176817288798</v>
      </c>
      <c r="F9" s="149">
        <v>3311</v>
      </c>
      <c r="G9" s="148">
        <v>2847</v>
      </c>
      <c r="H9" s="160">
        <f t="shared" si="1"/>
        <v>0.85986106916339478</v>
      </c>
      <c r="I9" s="148">
        <v>3020</v>
      </c>
      <c r="J9" s="148">
        <v>2547</v>
      </c>
      <c r="K9" s="160">
        <f t="shared" si="2"/>
        <v>0.84337748344370866</v>
      </c>
      <c r="L9" s="161" t="s">
        <v>88</v>
      </c>
      <c r="M9" s="162" t="s">
        <v>92</v>
      </c>
    </row>
    <row r="10" spans="1:14" ht="15.75" x14ac:dyDescent="0.25">
      <c r="A10" s="147">
        <v>5</v>
      </c>
      <c r="B10" s="148" t="s">
        <v>97</v>
      </c>
      <c r="C10" s="148">
        <v>4157</v>
      </c>
      <c r="D10" s="148">
        <v>3533</v>
      </c>
      <c r="E10" s="159">
        <f t="shared" si="0"/>
        <v>0.84989174885734908</v>
      </c>
      <c r="F10" s="149">
        <v>3677</v>
      </c>
      <c r="G10" s="148">
        <v>3125</v>
      </c>
      <c r="H10" s="160">
        <f t="shared" si="1"/>
        <v>0.84987761762306224</v>
      </c>
      <c r="I10" s="148">
        <v>3677</v>
      </c>
      <c r="J10" s="148">
        <v>3282</v>
      </c>
      <c r="K10" s="160">
        <f t="shared" si="2"/>
        <v>0.8925754691324449</v>
      </c>
      <c r="L10" s="146" t="s">
        <v>91</v>
      </c>
      <c r="M10" s="164" t="s">
        <v>98</v>
      </c>
    </row>
    <row r="11" spans="1:14" ht="15.75" x14ac:dyDescent="0.25">
      <c r="A11" s="147">
        <v>6</v>
      </c>
      <c r="B11" s="148" t="s">
        <v>99</v>
      </c>
      <c r="C11" s="148">
        <v>5374</v>
      </c>
      <c r="D11" s="148">
        <v>4568</v>
      </c>
      <c r="E11" s="159">
        <f t="shared" si="0"/>
        <v>0.85001860811313734</v>
      </c>
      <c r="F11" s="149">
        <v>5156</v>
      </c>
      <c r="G11" s="148">
        <v>2889</v>
      </c>
      <c r="H11" s="160">
        <f t="shared" si="1"/>
        <v>0.5603180760279286</v>
      </c>
      <c r="I11" s="148">
        <v>5156</v>
      </c>
      <c r="J11" s="148">
        <v>2889</v>
      </c>
      <c r="K11" s="160">
        <f t="shared" si="2"/>
        <v>0.5603180760279286</v>
      </c>
      <c r="L11" s="146" t="s">
        <v>94</v>
      </c>
      <c r="M11" s="147" t="s">
        <v>100</v>
      </c>
    </row>
    <row r="12" spans="1:14" ht="30" x14ac:dyDescent="0.25">
      <c r="A12" s="147">
        <v>7</v>
      </c>
      <c r="B12" s="148" t="s">
        <v>101</v>
      </c>
      <c r="C12" s="148">
        <v>4703</v>
      </c>
      <c r="D12" s="148">
        <v>3998</v>
      </c>
      <c r="E12" s="159">
        <f t="shared" si="0"/>
        <v>0.8500956836062088</v>
      </c>
      <c r="F12" s="149">
        <v>4266</v>
      </c>
      <c r="G12" s="148">
        <v>3589</v>
      </c>
      <c r="H12" s="160">
        <f t="shared" si="1"/>
        <v>0.84130332864510082</v>
      </c>
      <c r="I12" s="148">
        <v>4183</v>
      </c>
      <c r="J12" s="148">
        <v>3506</v>
      </c>
      <c r="K12" s="160">
        <f t="shared" si="2"/>
        <v>0.83815443461630412</v>
      </c>
      <c r="L12" s="161" t="s">
        <v>94</v>
      </c>
      <c r="M12" s="162" t="s">
        <v>102</v>
      </c>
    </row>
    <row r="13" spans="1:14" ht="15.75" x14ac:dyDescent="0.25">
      <c r="A13" s="147"/>
      <c r="B13" s="165" t="s">
        <v>103</v>
      </c>
      <c r="C13" s="148"/>
      <c r="D13" s="148"/>
      <c r="E13" s="159"/>
      <c r="F13" s="149"/>
      <c r="G13" s="148"/>
      <c r="H13" s="160"/>
      <c r="I13" s="148"/>
      <c r="J13" s="148"/>
      <c r="K13" s="166">
        <f>SUM(K6:K12)/7*100</f>
        <v>76.617802184549959</v>
      </c>
      <c r="L13" s="161"/>
      <c r="M13" s="162"/>
    </row>
    <row r="14" spans="1:14" ht="30" x14ac:dyDescent="0.25">
      <c r="A14" s="147">
        <v>8</v>
      </c>
      <c r="B14" s="148" t="s">
        <v>104</v>
      </c>
      <c r="C14" s="148">
        <v>2536</v>
      </c>
      <c r="D14" s="148">
        <v>1268</v>
      </c>
      <c r="E14" s="159">
        <f t="shared" si="0"/>
        <v>0.5</v>
      </c>
      <c r="F14" s="149">
        <v>1268</v>
      </c>
      <c r="G14" s="148">
        <v>211</v>
      </c>
      <c r="H14" s="160">
        <f t="shared" si="1"/>
        <v>0.16640378548895898</v>
      </c>
      <c r="I14" s="148">
        <v>2587</v>
      </c>
      <c r="J14" s="148">
        <v>410</v>
      </c>
      <c r="K14" s="160">
        <f t="shared" si="2"/>
        <v>0.15848473134905297</v>
      </c>
      <c r="L14" s="161" t="s">
        <v>88</v>
      </c>
      <c r="M14" s="162" t="s">
        <v>95</v>
      </c>
    </row>
    <row r="15" spans="1:14" ht="15.75" x14ac:dyDescent="0.25">
      <c r="A15" s="147">
        <v>9</v>
      </c>
      <c r="B15" s="148" t="s">
        <v>105</v>
      </c>
      <c r="C15" s="148">
        <v>1943</v>
      </c>
      <c r="D15" s="148">
        <v>972</v>
      </c>
      <c r="E15" s="159">
        <f t="shared" si="0"/>
        <v>0.50025733401955741</v>
      </c>
      <c r="F15" s="149">
        <v>1943</v>
      </c>
      <c r="G15" s="148">
        <v>644</v>
      </c>
      <c r="H15" s="160">
        <f t="shared" si="1"/>
        <v>0.33144621718991252</v>
      </c>
      <c r="I15" s="148">
        <v>1943</v>
      </c>
      <c r="J15" s="148">
        <v>644</v>
      </c>
      <c r="K15" s="160">
        <f t="shared" si="2"/>
        <v>0.33144621718991252</v>
      </c>
      <c r="L15" s="146" t="s">
        <v>94</v>
      </c>
      <c r="M15" s="147" t="s">
        <v>100</v>
      </c>
    </row>
    <row r="16" spans="1:14" s="167" customFormat="1" ht="15.75" x14ac:dyDescent="0.25">
      <c r="A16" s="147">
        <v>10</v>
      </c>
      <c r="B16" s="148" t="s">
        <v>106</v>
      </c>
      <c r="C16" s="148">
        <v>2316</v>
      </c>
      <c r="D16" s="148">
        <v>1158</v>
      </c>
      <c r="E16" s="159">
        <f t="shared" si="0"/>
        <v>0.5</v>
      </c>
      <c r="F16" s="149">
        <v>2473</v>
      </c>
      <c r="G16" s="148">
        <v>1124</v>
      </c>
      <c r="H16" s="160">
        <f t="shared" si="1"/>
        <v>0.45450869389405579</v>
      </c>
      <c r="I16" s="148">
        <v>2473</v>
      </c>
      <c r="J16" s="148">
        <v>1124</v>
      </c>
      <c r="K16" s="160">
        <f t="shared" si="2"/>
        <v>0.45450869389405579</v>
      </c>
      <c r="L16" s="146" t="s">
        <v>94</v>
      </c>
      <c r="M16" s="147" t="s">
        <v>100</v>
      </c>
    </row>
    <row r="17" spans="1:13" s="172" customFormat="1" ht="15.75" x14ac:dyDescent="0.25">
      <c r="A17" s="168"/>
      <c r="B17" s="168" t="s">
        <v>107</v>
      </c>
      <c r="C17" s="169">
        <f t="shared" ref="C17:D17" si="3">SUM(C6:C16)</f>
        <v>32532</v>
      </c>
      <c r="D17" s="169">
        <f t="shared" si="3"/>
        <v>25274</v>
      </c>
      <c r="E17" s="170"/>
      <c r="F17" s="169">
        <f>SUM(F6:F16)</f>
        <v>31269</v>
      </c>
      <c r="G17" s="169">
        <f t="shared" ref="G17" si="4">SUM(G6:G16)</f>
        <v>20879</v>
      </c>
      <c r="H17" s="171">
        <f>G17/F17</f>
        <v>0.66772202500879463</v>
      </c>
      <c r="I17" s="169">
        <f>SUM(I6:I16)</f>
        <v>31883</v>
      </c>
      <c r="J17" s="169">
        <f t="shared" ref="J17" si="5">SUM(J6:J16)</f>
        <v>20828</v>
      </c>
      <c r="K17" s="160">
        <f t="shared" si="2"/>
        <v>0.65326349465232258</v>
      </c>
      <c r="L17" s="158"/>
      <c r="M17" s="158"/>
    </row>
    <row r="18" spans="1:13" s="167" customFormat="1" ht="15.75" x14ac:dyDescent="0.25">
      <c r="E18" s="173"/>
      <c r="L18" s="173"/>
      <c r="M18" s="173"/>
    </row>
  </sheetData>
  <mergeCells count="13">
    <mergeCell ref="E4:E5"/>
    <mergeCell ref="F4:H4"/>
    <mergeCell ref="I4:K4"/>
    <mergeCell ref="A1:M1"/>
    <mergeCell ref="A2:M2"/>
    <mergeCell ref="A3:A5"/>
    <mergeCell ref="B3:B5"/>
    <mergeCell ref="C3:E3"/>
    <mergeCell ref="F3:K3"/>
    <mergeCell ref="L3:L5"/>
    <mergeCell ref="M3:M5"/>
    <mergeCell ref="C4:C5"/>
    <mergeCell ref="D4:D5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CHI TIEU NGANH</vt:lpstr>
      <vt:lpstr>CHI TIEU CHU YEU QDUB (2)</vt:lpstr>
      <vt:lpstr>CHUA CO TKCHI TIEU CHU YEU QDUB</vt:lpstr>
      <vt:lpstr>CHI TIEU RAC THAI</vt:lpstr>
      <vt:lpstr>'CHI TIEU CHU YEU QDUB (2)'!Print_Titles</vt:lpstr>
      <vt:lpstr>'CHI TIEU NGANH'!Print_Titles</vt:lpstr>
      <vt:lpstr>'CHUA CO TKCHI TIEU CHU YEU QDUB'!Print_Titles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2022-09-28T09:21:46Z</cp:lastPrinted>
  <dcterms:created xsi:type="dcterms:W3CDTF">2019-12-26T08:49:23Z</dcterms:created>
  <dcterms:modified xsi:type="dcterms:W3CDTF">2022-10-05T06:30:28Z</dcterms:modified>
</cp:coreProperties>
</file>